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5435" windowHeight="7695" activeTab="0"/>
  </bookViews>
  <sheets>
    <sheet name="Общие рез-ты за 2022 год" sheetId="1" r:id="rId1"/>
    <sheet name="ГОО по учрежд" sheetId="2" r:id="rId2"/>
    <sheet name="ГОО по типам учрежд и долж" sheetId="3" r:id="rId3"/>
    <sheet name="МОО по районам" sheetId="4" r:id="rId4"/>
    <sheet name="МОО Рейтинг по ВК" sheetId="5" r:id="rId5"/>
    <sheet name="МОО По типам учрежд и должн" sheetId="6" r:id="rId6"/>
    <sheet name="МОО и ГОО повыш(пониж) катег" sheetId="7" r:id="rId7"/>
    <sheet name="МОО Повыш (пониж) катег" sheetId="8" r:id="rId8"/>
  </sheets>
  <definedNames>
    <definedName name="_xlnm._FilterDatabase" localSheetId="3" hidden="1">'МОО по районам'!$A$7:$X$7</definedName>
    <definedName name="_xlnm._FilterDatabase" localSheetId="7" hidden="1">'МОО Повыш (пониж) катег'!$A$6:$Y$6</definedName>
    <definedName name="_xlnm._FilterDatabase" localSheetId="4" hidden="1">'МОО Рейтинг по ВК'!$A$7:$V$7</definedName>
    <definedName name="_xlnm.Print_Titles" localSheetId="2">'ГОО по типам учрежд и долж'!$3:$5</definedName>
    <definedName name="_xlnm.Print_Titles" localSheetId="1">'ГОО по учрежд'!$3:$5</definedName>
    <definedName name="_xlnm.Print_Titles" localSheetId="3">'МОО по районам'!$4:$6</definedName>
    <definedName name="_xlnm.Print_Titles" localSheetId="5">'МОО По типам учрежд и должн'!$3:$5</definedName>
    <definedName name="_xlnm.Print_Titles" localSheetId="4">'МОО Рейтинг по ВК'!$4:$6</definedName>
  </definedNames>
  <calcPr fullCalcOnLoad="1"/>
</workbook>
</file>

<file path=xl/sharedStrings.xml><?xml version="1.0" encoding="utf-8"?>
<sst xmlns="http://schemas.openxmlformats.org/spreadsheetml/2006/main" count="807" uniqueCount="387">
  <si>
    <t>№</t>
  </si>
  <si>
    <t>подано заявлений</t>
  </si>
  <si>
    <t>Отказались от аттестации</t>
  </si>
  <si>
    <t>Вышли на аттестацию</t>
  </si>
  <si>
    <t>Аттестовано всего</t>
  </si>
  <si>
    <t xml:space="preserve">Установлена квалификационная категория </t>
  </si>
  <si>
    <t>Не аттестовано всего</t>
  </si>
  <si>
    <t>В том числе по категориям</t>
  </si>
  <si>
    <t xml:space="preserve">Прошли аттестацию на СЗД </t>
  </si>
  <si>
    <t>Не установлено СЗД</t>
  </si>
  <si>
    <t xml:space="preserve">высшая </t>
  </si>
  <si>
    <t>первая</t>
  </si>
  <si>
    <t>высшая</t>
  </si>
  <si>
    <t>кол_во</t>
  </si>
  <si>
    <t>%</t>
  </si>
  <si>
    <t>кол-во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</si>
  <si>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</si>
  <si>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</si>
  <si>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</si>
  <si>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</si>
  <si>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</si>
  <si>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</si>
  <si>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</si>
  <si>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</si>
  <si>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</si>
  <si>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</si>
  <si>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</si>
  <si>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</si>
  <si>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</si>
  <si>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</si>
  <si>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</si>
  <si>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</si>
  <si>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</si>
  <si>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</si>
  <si>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</si>
  <si>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</si>
  <si>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</si>
  <si>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</si>
  <si>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</si>
  <si>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</si>
  <si>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</si>
  <si>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</si>
  <si>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</si>
  <si>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</si>
  <si>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</si>
  <si>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</si>
  <si>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</si>
  <si>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</si>
  <si>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</si>
  <si>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</si>
  <si>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</si>
  <si>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</si>
  <si>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</si>
  <si>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</si>
  <si>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</si>
  <si>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</si>
  <si>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</si>
  <si>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</si>
  <si>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г.Навашинский</t>
  </si>
  <si>
    <t>г.Первомайск</t>
  </si>
  <si>
    <t>г.Перевозский</t>
  </si>
  <si>
    <t>г.Саров</t>
  </si>
  <si>
    <t>г.Семеновский</t>
  </si>
  <si>
    <t>г.Сокольский</t>
  </si>
  <si>
    <t>г.Чкаловск</t>
  </si>
  <si>
    <t>г .Шахунья</t>
  </si>
  <si>
    <t>г.Н.Новгород</t>
  </si>
  <si>
    <t>Автозаводский ОУ</t>
  </si>
  <si>
    <t>Автозаводский ДОУ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</si>
  <si>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</si>
  <si>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</si>
  <si>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</si>
  <si>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</si>
  <si>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</si>
  <si>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</si>
  <si>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</si>
  <si>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МОО</t>
  </si>
  <si>
    <t>№ п/п</t>
  </si>
  <si>
    <t>Кол-во атестованных пед.работников</t>
  </si>
  <si>
    <t>Установлена квалификационная категория</t>
  </si>
  <si>
    <t>Прошли аттестацию на СЗД</t>
  </si>
  <si>
    <t>Общеобразовательные учреждения</t>
  </si>
  <si>
    <t>Русский язык, литература</t>
  </si>
  <si>
    <t>Английский язык</t>
  </si>
  <si>
    <t>Немецкий язык</t>
  </si>
  <si>
    <t>Французский язык</t>
  </si>
  <si>
    <t>Татарский язык</t>
  </si>
  <si>
    <t>Математика</t>
  </si>
  <si>
    <t>Информатика и ИКТ</t>
  </si>
  <si>
    <t>География</t>
  </si>
  <si>
    <t>Экономика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</si>
  <si>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</si>
  <si>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</si>
  <si>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</si>
  <si>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</si>
  <si>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</si>
  <si>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</si>
  <si>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Учитель начальных классов</t>
  </si>
  <si>
    <t>Воспитатель ГПД, общежития</t>
  </si>
  <si>
    <t>Методист</t>
  </si>
  <si>
    <t>Педагог-организатор</t>
  </si>
  <si>
    <t>Педагог-психолог</t>
  </si>
  <si>
    <t>Преподаватель-организатор ОБЖ</t>
  </si>
  <si>
    <t>Социальный педагог</t>
  </si>
  <si>
    <t>Старший вожатый</t>
  </si>
  <si>
    <t>Тьютор</t>
  </si>
  <si>
    <t>Учитель индивидуального обучения</t>
  </si>
  <si>
    <t>Учитель СКК</t>
  </si>
  <si>
    <t>Учитель -логопед</t>
  </si>
  <si>
    <t>Педагог-библиотекарь</t>
  </si>
  <si>
    <t>Тренер-преподаватель (включая старшего)</t>
  </si>
  <si>
    <t>ИТОГО</t>
  </si>
  <si>
    <t>Дошкольные учреждения</t>
  </si>
  <si>
    <t>1.</t>
  </si>
  <si>
    <t>Воспитатель</t>
  </si>
  <si>
    <t>2.</t>
  </si>
  <si>
    <t>Музыкальный руководитель</t>
  </si>
  <si>
    <t>Старший воспитатель</t>
  </si>
  <si>
    <t>Учитель-дефектолог</t>
  </si>
  <si>
    <t>Учитель-логопед</t>
  </si>
  <si>
    <t>Учреждения дополнительного образования детей</t>
  </si>
  <si>
    <t>Концертмейстер</t>
  </si>
  <si>
    <t>Специальные (коррекционные ) образовательные учреждения</t>
  </si>
  <si>
    <t>Специалист (инструктор по труду, физкультуре)</t>
  </si>
  <si>
    <t>В С Е Г О по МОО</t>
  </si>
  <si>
    <t>Повышение категории</t>
  </si>
  <si>
    <t>Понижение категории</t>
  </si>
  <si>
    <t>Подтверждение категории</t>
  </si>
  <si>
    <t>с не имеет на высшую</t>
  </si>
  <si>
    <t>с первой  на высшую</t>
  </si>
  <si>
    <t>с не имеет на первую</t>
  </si>
  <si>
    <t>с высшей на первую</t>
  </si>
  <si>
    <t>с высшей на высшую</t>
  </si>
  <si>
    <t>с первой на первую</t>
  </si>
  <si>
    <t>Государственные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</si>
  <si>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</si>
  <si>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</si>
  <si>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</si>
  <si>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</si>
  <si>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</si>
  <si>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 xml:space="preserve">итого по ГОУ </t>
  </si>
  <si>
    <t>Муниципальные организации, осуществляющие образовательную деятельность</t>
  </si>
  <si>
    <t>2.1.</t>
  </si>
  <si>
    <t>2.2.</t>
  </si>
  <si>
    <t>2.3.</t>
  </si>
  <si>
    <t>2.4.</t>
  </si>
  <si>
    <t>итого по МОУ</t>
  </si>
  <si>
    <t>итого по ГОУ и МОУ</t>
  </si>
  <si>
    <t xml:space="preserve">3. </t>
  </si>
  <si>
    <t>Педагогические работники других ведомств</t>
  </si>
  <si>
    <t>3.1.</t>
  </si>
  <si>
    <t xml:space="preserve">Культура    </t>
  </si>
  <si>
    <t>3.2.</t>
  </si>
  <si>
    <t>Спорт</t>
  </si>
  <si>
    <t>3.3.</t>
  </si>
  <si>
    <t>Здравоохранение</t>
  </si>
  <si>
    <t>Соцполитика</t>
  </si>
  <si>
    <t>3.5.</t>
  </si>
  <si>
    <t>ЧОО</t>
  </si>
  <si>
    <t>3.6.</t>
  </si>
  <si>
    <t>ГБПОУ др. ведомств</t>
  </si>
  <si>
    <t>Подано заявлений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</si>
  <si>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</si>
  <si>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</si>
  <si>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</si>
  <si>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</si>
  <si>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</si>
  <si>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</si>
  <si>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</si>
  <si>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</si>
  <si>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</si>
  <si>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</si>
  <si>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ГАПОУ "Городецкий Губернский колледж"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</si>
  <si>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</si>
  <si>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</si>
  <si>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</si>
  <si>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</si>
  <si>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</si>
  <si>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</si>
  <si>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</si>
  <si>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</si>
  <si>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"Лукояновский Губернский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</si>
  <si>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</si>
  <si>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</si>
  <si>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</si>
  <si>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</si>
  <si>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</si>
  <si>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</si>
  <si>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</si>
  <si>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 имени Героя Советского Союза Руднева А.П."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</si>
  <si>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</si>
  <si>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</si>
  <si>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</si>
  <si>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</si>
  <si>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отраслевых технологий" </t>
  </si>
  <si>
    <t xml:space="preserve">ГБПОУ "Нижегородский техникум транспортного обслуживания и сервиса" </t>
  </si>
  <si>
    <t>ГБПОУ "Нижегородский технологический техникум"</t>
  </si>
  <si>
    <t xml:space="preserve">ГБПОУ "Областной многопрофильный техникум"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</si>
  <si>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</si>
  <si>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</si>
  <si>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</si>
  <si>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</si>
  <si>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</si>
  <si>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</si>
  <si>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</si>
  <si>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</si>
  <si>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</si>
  <si>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</si>
  <si>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им.Героя Советского Союза П.А.Семенова"</t>
  </si>
  <si>
    <t>ГБПОУ "Сосновский агропромышленный техникум"</t>
  </si>
  <si>
    <t>ГБПОУ "Спасский агропромышленный техникум"</t>
  </si>
  <si>
    <t>ГБПОУ "Уренский индустриально-энергетический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</si>
  <si>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</si>
  <si>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</si>
  <si>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колледж аграрной индустрии"</t>
  </si>
  <si>
    <t>Итого по ГБПОУ: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</si>
  <si>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</si>
  <si>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для детей-сирот и детей, оставшихся без попечения родителей "Специальная (коррекционная) школа-интернат № 1 для детей-сирот и детей, оставшихся без  попечения родителей, с ограниченными возможностями здоровья"</t>
  </si>
  <si>
    <t>ГБОУ "Кадетская школа-интернат имени Героя Российской Федерации А.Н.Рожкова"</t>
  </si>
  <si>
    <t xml:space="preserve">ГБОУ "Нижегородская кадетская школа-интернат имени генерала армии Маргелова В.Ф." </t>
  </si>
  <si>
    <t>ГБОУ лицей-интернат "Центр одаренных детей"</t>
  </si>
  <si>
    <t>ИТОГО по ОО:</t>
  </si>
  <si>
    <t>ГБУ ДО "Детско-юношеский центр Нижегородской области "Олимпиец"</t>
  </si>
  <si>
    <t>ГБУ ДО "Детский санаторно-оздоровительный образовательный центр "Лазурный"</t>
  </si>
  <si>
    <t>ГБУ ДО "Центр развития творчества детей и юношества Нижегородской области"</t>
  </si>
  <si>
    <t>ИТОГО по ГБУ ДОД:</t>
  </si>
  <si>
    <t>Из них аттестовано</t>
  </si>
  <si>
    <t xml:space="preserve">В том числе </t>
  </si>
  <si>
    <t>Из них не аттестовано</t>
  </si>
  <si>
    <t>В</t>
  </si>
  <si>
    <t>П</t>
  </si>
  <si>
    <t>Преподаватель специальных дисциплин</t>
  </si>
  <si>
    <t>Преподаватель ООД</t>
  </si>
  <si>
    <t>Мастер производственного обучения</t>
  </si>
  <si>
    <t>Педагог дополнительного образования</t>
  </si>
  <si>
    <t>Руководитель физического воспитания</t>
  </si>
  <si>
    <t>Детские дома</t>
  </si>
  <si>
    <t>Учитель - предметник</t>
  </si>
  <si>
    <t>Учитель - логопед</t>
  </si>
  <si>
    <t>Педагог -психолог</t>
  </si>
  <si>
    <t>ИТОГО:</t>
  </si>
  <si>
    <t>История, обществознание</t>
  </si>
  <si>
    <t>Биология</t>
  </si>
  <si>
    <t>Воспитатель, классный воспитатель</t>
  </si>
  <si>
    <t>Организации дополнительного образования</t>
  </si>
  <si>
    <t>Педагог- психолог</t>
  </si>
  <si>
    <t>Тренер-преподаватель</t>
  </si>
  <si>
    <t>В С Е Г О по ГОО:</t>
  </si>
  <si>
    <t>1.6.</t>
  </si>
  <si>
    <t>3.4.</t>
  </si>
  <si>
    <t>г.Воротынский</t>
  </si>
  <si>
    <t>Учитель-логопед, учитель-дефектолог</t>
  </si>
  <si>
    <t>Специалист (инструктор по труду, ИЗО, физкультуре)</t>
  </si>
  <si>
    <t>ГБУ ДО "Центр молодежных инженерных и научных компетенций "КВАНТОРИУМ"</t>
  </si>
  <si>
    <t>не аттестовано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</si>
  <si>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</si>
  <si>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</si>
  <si>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</si>
  <si>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</si>
  <si>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</si>
  <si>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</si>
  <si>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</si>
  <si>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</si>
  <si>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</si>
  <si>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</si>
  <si>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</si>
  <si>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</si>
  <si>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</si>
  <si>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</si>
  <si>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</si>
  <si>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</si>
  <si>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</si>
  <si>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</si>
  <si>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</si>
  <si>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</si>
  <si>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</si>
  <si>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 №2 г. Павлово"</t>
  </si>
  <si>
    <t>ГКОУ "Школа №56"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</si>
  <si>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</si>
  <si>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</si>
  <si>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</si>
  <si>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</si>
  <si>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</si>
  <si>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</si>
  <si>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</si>
  <si>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</si>
  <si>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№65"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</si>
  <si>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</si>
  <si>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</si>
  <si>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</si>
  <si>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</si>
  <si>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</si>
  <si>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</si>
  <si>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</si>
  <si>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</si>
  <si>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</si>
  <si>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</si>
  <si>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</si>
  <si>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ИТОГО по ГБДОУ:</t>
  </si>
  <si>
    <t>Проф.образования</t>
  </si>
  <si>
    <t>Спец (кор) образов.учр</t>
  </si>
  <si>
    <t>Общеобразовательные</t>
  </si>
  <si>
    <t>Дошкольные</t>
  </si>
  <si>
    <t>Доп.образования</t>
  </si>
  <si>
    <t>Воспитатель дош (вкл.старшего)</t>
  </si>
  <si>
    <t>Инструктор-методист (включая старшего)</t>
  </si>
  <si>
    <t>Методист (включая старшего)</t>
  </si>
  <si>
    <t>Педагог доп.образования (включая старшего)</t>
  </si>
  <si>
    <t>ГАПОУ "Перевозский строительный колледж"</t>
  </si>
  <si>
    <t>ГКОУ "Первый санаторный детский дом"</t>
  </si>
  <si>
    <t>ГКОУ "Перевозкая коррекционная школа-интернат"</t>
  </si>
  <si>
    <t>ИТОГО по Спец (корр):</t>
  </si>
  <si>
    <t>ГБОУ "Нижегородская кадетская школа"</t>
  </si>
  <si>
    <t>ГКОУ ВУ "Специальная школа № 27 открытого типа"</t>
  </si>
  <si>
    <t>Воспитатель (включая старшего)</t>
  </si>
  <si>
    <t>Педагог дополнительного образования (включая старшего)</t>
  </si>
  <si>
    <t>Учитель-логопед (учитель-дефектолог)</t>
  </si>
  <si>
    <t>с СЗД на первую</t>
  </si>
  <si>
    <t>с не имеет на СЗД</t>
  </si>
  <si>
    <t>с высшей на СЗД</t>
  </si>
  <si>
    <t>с первой на СЗД</t>
  </si>
  <si>
    <t>со второй на СЗД</t>
  </si>
  <si>
    <t>Наименование учреждения:</t>
  </si>
  <si>
    <t>ГКОУ "Специальная (коррекционная) общеобразовательная школа", г.Балахна</t>
  </si>
  <si>
    <t>ГКОУ "Специальная (коррекционная) общеобразовательная школа-интернат", г.Балахна</t>
  </si>
  <si>
    <t>ГКОУ для обучающихся, воспитанников с ограниченными возможностями здоровья "Специальная (коррекционная) школа", г.Выкса</t>
  </si>
  <si>
    <t>Методист, ст.методист</t>
  </si>
  <si>
    <t>Аттестовано на СЗД</t>
  </si>
  <si>
    <t>Должность (предмет)</t>
  </si>
  <si>
    <t>Тип образовательной организации</t>
  </si>
  <si>
    <t>Район, округ</t>
  </si>
  <si>
    <t>ГБПОУ "Выксунский металлургический колледж имени Александра Александровича Козерадского"</t>
  </si>
  <si>
    <t>ГБПОУ "Кстовский нефтяной техникум имени Бориса Ивановича Корнилова"</t>
  </si>
  <si>
    <t>ГКОУ "Большемурашкинская специальная (коррекционная)  школа-интернат для слабослышащих и позднооглохших детей"</t>
  </si>
  <si>
    <t>ГКОУ "Горбатовская областная специальная (коррекционная) школа-интернат для глухих и позднооглохших детей"</t>
  </si>
  <si>
    <t>ГАОУ "Нижегородская областная специальная (коррекционная)  школа-интернат для слепых и слабовидящих детей"</t>
  </si>
  <si>
    <t>ГКОУ "Школа-интернат № 95"</t>
  </si>
  <si>
    <t>ГБУ ДО "Нижегородский центр развития воспитания детей и молодежи "Сфера"</t>
  </si>
  <si>
    <t>Другие специалисты</t>
  </si>
  <si>
    <t>Учитель -предметник</t>
  </si>
  <si>
    <t>Учитель -дефектолог</t>
  </si>
  <si>
    <t>Инструктор по физич.культ.</t>
  </si>
  <si>
    <t>Район</t>
  </si>
  <si>
    <t>Всего аттестовано в 2021-2022 учебном году</t>
  </si>
  <si>
    <t xml:space="preserve">итого по ГОО </t>
  </si>
  <si>
    <t>итого по МОО</t>
  </si>
  <si>
    <t>итого по ГОО и МОО</t>
  </si>
  <si>
    <t>Спец (кор) образов. учр</t>
  </si>
  <si>
    <t>ИТОГО по ГОО</t>
  </si>
  <si>
    <t>Итоги аттестации педагогических работников государственных, муниципальных и частных организаций, осуществляющих образовательную деятельность в Нижегородской области, за 2022 год</t>
  </si>
  <si>
    <t>Педагогические работники</t>
  </si>
  <si>
    <t>вышли на аттестацию</t>
  </si>
  <si>
    <t xml:space="preserve">Таблица </t>
  </si>
  <si>
    <t>Сведения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за 2022 год</t>
  </si>
  <si>
    <t xml:space="preserve">Район </t>
  </si>
  <si>
    <t>Рейтинг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на высшую квалификационную категорию за 2022 год</t>
  </si>
  <si>
    <t>Сведения о количестве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прошедших аттестацию за 2022 год (по типам учреждений и должностям)</t>
  </si>
  <si>
    <t>ОРКСЭ, религии России</t>
  </si>
  <si>
    <t>Всего аттестовано в 2022 году</t>
  </si>
  <si>
    <t>Сведения о количестве педагогических работников муниципальных и государственных организаций, осуществляющих образовательную деятельность, сферы образования Нижегородской области, повысивших (понизивших) квалификационные категории за 2022 год</t>
  </si>
  <si>
    <t>Сведения о количестве педагогических работников муниципальных организаций, осуществляющих образовательную деятельность, Нижегородской области, повысивших (понизивших) квалификационные категории за 2022 год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</si>
  <si>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 и науки Нижегородской области, в 2022 году (по типам учреждений)                                                             </t>
  </si>
  <si>
    <t>Богоявленский детский дом</t>
  </si>
  <si>
    <t>Городецкий детский дом</t>
  </si>
  <si>
    <t>Краснобаковский детский дом</t>
  </si>
  <si>
    <t>Либежевский детский дом "Кораблик"</t>
  </si>
  <si>
    <t>Детский дом НиГРЭС</t>
  </si>
  <si>
    <t xml:space="preserve">Дальнеконстантиновский специальный (коррекционный) детский дом </t>
  </si>
  <si>
    <t xml:space="preserve">ГКООУ Дзержинский санаторный детский дом </t>
  </si>
  <si>
    <t xml:space="preserve">ГКООУ Павловский санаторный детский дом </t>
  </si>
  <si>
    <t xml:space="preserve">ГКООУ Таремский  детский дом </t>
  </si>
  <si>
    <t>Детский дом №3</t>
  </si>
  <si>
    <t>ГБОУ "Многопрофильный центр развития детей"</t>
  </si>
  <si>
    <t>ГКОУ "Санаторная школа-интернат №5"</t>
  </si>
  <si>
    <t>ГБУ ДО "Региональный центр выявления, поддержки и развития способностей и талантов у детей и молодёжи "Вега"</t>
  </si>
  <si>
    <t>ГБУ ДО Нижегородской области "Центр психолого-педагогической, медицинской и социальной помощи"</t>
  </si>
  <si>
    <t>ИТОГО по ДД (с января по май 2022):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</si>
  <si>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 и науки Нижегородской области, в 2022 году (по должностям и типам ОО)                                                             </t>
  </si>
  <si>
    <t>Должность</t>
  </si>
  <si>
    <t>ГБПОУ</t>
  </si>
  <si>
    <t xml:space="preserve">Другие специалисты </t>
  </si>
  <si>
    <t>Государственные общеобразовательные организации</t>
  </si>
  <si>
    <t>Начальные классы</t>
  </si>
  <si>
    <t>Инструктор-методист</t>
  </si>
  <si>
    <t>Преподаватель ОД</t>
  </si>
  <si>
    <t>ГБДОУ</t>
  </si>
  <si>
    <t>Вышли на аттеста-цию на категорию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</si>
</sst>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83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1"/>
    </font>
    <font>
      <sz val="9"/>
      <color indexed="8"/>
      <name val="MS Sans Serif"/>
      <family val="2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2"/>
    </font>
    <font>
      <b/>
      <sz val="12"/>
      <name val="Arial Narrow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C0E3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188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88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/>
    </xf>
    <xf numFmtId="188" fontId="9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88" fontId="9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/>
    </xf>
    <xf numFmtId="0" fontId="3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top" wrapText="1"/>
    </xf>
    <xf numFmtId="16" fontId="24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>
      <alignment horizontal="center" vertical="top" wrapText="1"/>
    </xf>
    <xf numFmtId="188" fontId="30" fillId="33" borderId="10" xfId="0" applyNumberFormat="1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29" fillId="34" borderId="10" xfId="0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vertical="top" wrapText="1"/>
    </xf>
    <xf numFmtId="188" fontId="30" fillId="33" borderId="10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17" fontId="27" fillId="0" borderId="0" xfId="0" applyNumberFormat="1" applyFont="1" applyAlignment="1">
      <alignment/>
    </xf>
    <xf numFmtId="0" fontId="26" fillId="0" borderId="0" xfId="0" applyFont="1" applyAlignment="1">
      <alignment vertical="top" wrapText="1"/>
    </xf>
    <xf numFmtId="0" fontId="18" fillId="35" borderId="10" xfId="0" applyFont="1" applyFill="1" applyBorder="1" applyAlignment="1">
      <alignment horizontal="center" vertical="top" wrapText="1"/>
    </xf>
    <xf numFmtId="188" fontId="18" fillId="35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8" fontId="22" fillId="33" borderId="10" xfId="0" applyNumberFormat="1" applyFont="1" applyFill="1" applyBorder="1" applyAlignment="1">
      <alignment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88" fontId="36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36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 wrapText="1"/>
    </xf>
    <xf numFmtId="188" fontId="18" fillId="37" borderId="10" xfId="0" applyNumberFormat="1" applyFont="1" applyFill="1" applyBorder="1" applyAlignment="1">
      <alignment horizontal="center" vertical="top" wrapText="1"/>
    </xf>
    <xf numFmtId="49" fontId="8" fillId="36" borderId="10" xfId="0" applyNumberFormat="1" applyFont="1" applyFill="1" applyBorder="1" applyAlignment="1">
      <alignment vertical="top" wrapText="1"/>
    </xf>
    <xf numFmtId="0" fontId="81" fillId="36" borderId="10" xfId="0" applyFont="1" applyFill="1" applyBorder="1" applyAlignment="1">
      <alignment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88" fontId="24" fillId="34" borderId="12" xfId="0" applyNumberFormat="1" applyFont="1" applyFill="1" applyBorder="1" applyAlignment="1">
      <alignment horizontal="center" vertical="center"/>
    </xf>
    <xf numFmtId="188" fontId="24" fillId="0" borderId="10" xfId="0" applyNumberFormat="1" applyFont="1" applyBorder="1" applyAlignment="1">
      <alignment horizontal="center" vertical="center"/>
    </xf>
    <xf numFmtId="188" fontId="39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8" fontId="21" fillId="33" borderId="12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188" fontId="21" fillId="33" borderId="10" xfId="0" applyNumberFormat="1" applyFont="1" applyFill="1" applyBorder="1" applyAlignment="1">
      <alignment horizontal="center" vertical="center"/>
    </xf>
    <xf numFmtId="188" fontId="32" fillId="33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vertical="top"/>
    </xf>
    <xf numFmtId="1" fontId="8" fillId="36" borderId="10" xfId="0" applyNumberFormat="1" applyFont="1" applyFill="1" applyBorder="1" applyAlignment="1">
      <alignment horizontal="center" vertical="top"/>
    </xf>
    <xf numFmtId="188" fontId="29" fillId="0" borderId="10" xfId="0" applyNumberFormat="1" applyFont="1" applyBorder="1" applyAlignment="1">
      <alignment horizontal="center" vertical="top" wrapText="1"/>
    </xf>
    <xf numFmtId="0" fontId="29" fillId="36" borderId="10" xfId="0" applyFont="1" applyFill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188" fontId="40" fillId="33" borderId="10" xfId="0" applyNumberFormat="1" applyFont="1" applyFill="1" applyBorder="1" applyAlignment="1">
      <alignment horizontal="center" vertical="top" wrapText="1"/>
    </xf>
    <xf numFmtId="0" fontId="40" fillId="38" borderId="10" xfId="0" applyFont="1" applyFill="1" applyBorder="1" applyAlignment="1">
      <alignment horizontal="center" vertical="top" wrapText="1"/>
    </xf>
    <xf numFmtId="1" fontId="40" fillId="33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2" fontId="30" fillId="33" borderId="10" xfId="0" applyNumberFormat="1" applyFont="1" applyFill="1" applyBorder="1" applyAlignment="1">
      <alignment horizontal="center" vertical="top" wrapText="1"/>
    </xf>
    <xf numFmtId="0" fontId="30" fillId="38" borderId="10" xfId="0" applyFont="1" applyFill="1" applyBorder="1" applyAlignment="1">
      <alignment horizontal="center" vertical="top" wrapText="1"/>
    </xf>
    <xf numFmtId="1" fontId="30" fillId="33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center" vertical="top" wrapText="1"/>
    </xf>
    <xf numFmtId="0" fontId="30" fillId="39" borderId="10" xfId="0" applyFont="1" applyFill="1" applyBorder="1" applyAlignment="1">
      <alignment horizontal="center" vertical="top" wrapText="1"/>
    </xf>
    <xf numFmtId="0" fontId="40" fillId="39" borderId="10" xfId="0" applyFont="1" applyFill="1" applyBorder="1" applyAlignment="1">
      <alignment horizontal="center" vertical="top" wrapText="1"/>
    </xf>
    <xf numFmtId="188" fontId="40" fillId="39" borderId="10" xfId="0" applyNumberFormat="1" applyFont="1" applyFill="1" applyBorder="1" applyAlignment="1">
      <alignment horizontal="center" vertical="top" wrapText="1"/>
    </xf>
    <xf numFmtId="188" fontId="41" fillId="39" borderId="10" xfId="0" applyNumberFormat="1" applyFont="1" applyFill="1" applyBorder="1" applyAlignment="1">
      <alignment horizontal="center" vertical="top" wrapText="1"/>
    </xf>
    <xf numFmtId="0" fontId="40" fillId="40" borderId="10" xfId="0" applyFont="1" applyFill="1" applyBorder="1" applyAlignment="1">
      <alignment horizontal="center" vertical="top" wrapText="1"/>
    </xf>
    <xf numFmtId="1" fontId="40" fillId="39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188" fontId="8" fillId="36" borderId="10" xfId="0" applyNumberFormat="1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center" vertical="top" wrapText="1"/>
    </xf>
    <xf numFmtId="188" fontId="8" fillId="36" borderId="10" xfId="0" applyNumberFormat="1" applyFont="1" applyFill="1" applyBorder="1" applyAlignment="1">
      <alignment horizontal="center" vertical="top" wrapText="1"/>
    </xf>
    <xf numFmtId="0" fontId="8" fillId="36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 horizontal="left" vertical="center" wrapText="1"/>
    </xf>
    <xf numFmtId="188" fontId="21" fillId="33" borderId="10" xfId="0" applyNumberFormat="1" applyFont="1" applyFill="1" applyBorder="1" applyAlignment="1">
      <alignment horizontal="center" wrapText="1"/>
    </xf>
    <xf numFmtId="188" fontId="21" fillId="33" borderId="10" xfId="0" applyNumberFormat="1" applyFont="1" applyFill="1" applyBorder="1" applyAlignment="1">
      <alignment horizontal="center"/>
    </xf>
    <xf numFmtId="188" fontId="25" fillId="33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vertical="center" wrapText="1"/>
    </xf>
    <xf numFmtId="1" fontId="21" fillId="33" borderId="10" xfId="0" applyNumberFormat="1" applyFont="1" applyFill="1" applyBorder="1" applyAlignment="1">
      <alignment horizontal="center"/>
    </xf>
    <xf numFmtId="188" fontId="21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188" fontId="24" fillId="34" borderId="10" xfId="0" applyNumberFormat="1" applyFont="1" applyFill="1" applyBorder="1" applyAlignment="1">
      <alignment horizontal="center" vertical="center" wrapText="1"/>
    </xf>
    <xf numFmtId="1" fontId="21" fillId="38" borderId="10" xfId="0" applyNumberFormat="1" applyFont="1" applyFill="1" applyBorder="1" applyAlignment="1">
      <alignment horizontal="center" vertical="center" wrapText="1"/>
    </xf>
    <xf numFmtId="188" fontId="21" fillId="38" borderId="1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wrapText="1"/>
    </xf>
    <xf numFmtId="188" fontId="24" fillId="0" borderId="10" xfId="0" applyNumberFormat="1" applyFont="1" applyFill="1" applyBorder="1" applyAlignment="1">
      <alignment horizontal="center" wrapText="1"/>
    </xf>
    <xf numFmtId="1" fontId="24" fillId="34" borderId="10" xfId="0" applyNumberFormat="1" applyFont="1" applyFill="1" applyBorder="1" applyAlignment="1">
      <alignment horizontal="center" wrapText="1"/>
    </xf>
    <xf numFmtId="188" fontId="24" fillId="34" borderId="10" xfId="0" applyNumberFormat="1" applyFont="1" applyFill="1" applyBorder="1" applyAlignment="1">
      <alignment horizontal="center" wrapText="1"/>
    </xf>
    <xf numFmtId="1" fontId="21" fillId="38" borderId="10" xfId="0" applyNumberFormat="1" applyFont="1" applyFill="1" applyBorder="1" applyAlignment="1">
      <alignment horizontal="center" wrapText="1"/>
    </xf>
    <xf numFmtId="188" fontId="21" fillId="38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2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 wrapText="1"/>
    </xf>
    <xf numFmtId="188" fontId="38" fillId="0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wrapText="1"/>
    </xf>
    <xf numFmtId="0" fontId="82" fillId="36" borderId="10" xfId="0" applyFont="1" applyFill="1" applyBorder="1" applyAlignment="1">
      <alignment vertical="top" wrapText="1"/>
    </xf>
    <xf numFmtId="49" fontId="34" fillId="36" borderId="10" xfId="0" applyNumberFormat="1" applyFont="1" applyFill="1" applyBorder="1" applyAlignment="1">
      <alignment vertical="top" wrapText="1"/>
    </xf>
    <xf numFmtId="0" fontId="34" fillId="36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8" fontId="21" fillId="0" borderId="16" xfId="0" applyNumberFormat="1" applyFont="1" applyBorder="1" applyAlignment="1">
      <alignment horizontal="center" wrapText="1"/>
    </xf>
    <xf numFmtId="188" fontId="21" fillId="0" borderId="18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 wrapText="1"/>
    </xf>
    <xf numFmtId="188" fontId="6" fillId="33" borderId="20" xfId="0" applyNumberFormat="1" applyFont="1" applyFill="1" applyBorder="1" applyAlignment="1">
      <alignment horizontal="center" vertical="center" wrapText="1"/>
    </xf>
    <xf numFmtId="188" fontId="6" fillId="33" borderId="21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18" fillId="35" borderId="10" xfId="0" applyFont="1" applyFill="1" applyBorder="1" applyAlignment="1">
      <alignment horizontal="right" vertical="top" wrapText="1"/>
    </xf>
    <xf numFmtId="0" fontId="28" fillId="35" borderId="10" xfId="0" applyFont="1" applyFill="1" applyBorder="1" applyAlignment="1">
      <alignment horizontal="right" vertical="top" wrapText="1"/>
    </xf>
    <xf numFmtId="0" fontId="9" fillId="37" borderId="10" xfId="0" applyFont="1" applyFill="1" applyBorder="1" applyAlignment="1">
      <alignment horizontal="left" vertical="top" wrapText="1"/>
    </xf>
    <xf numFmtId="0" fontId="28" fillId="37" borderId="10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horizontal="right" vertical="top" wrapText="1"/>
    </xf>
    <xf numFmtId="0" fontId="28" fillId="37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30" fillId="38" borderId="10" xfId="0" applyFont="1" applyFill="1" applyBorder="1" applyAlignment="1">
      <alignment horizontal="center" vertical="top" wrapText="1"/>
    </xf>
    <xf numFmtId="0" fontId="30" fillId="33" borderId="13" xfId="0" applyFont="1" applyFill="1" applyBorder="1" applyAlignment="1">
      <alignment horizontal="center" vertical="top" wrapText="1"/>
    </xf>
    <xf numFmtId="0" fontId="30" fillId="33" borderId="12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88" fontId="35" fillId="0" borderId="18" xfId="0" applyNumberFormat="1" applyFont="1" applyBorder="1" applyAlignment="1">
      <alignment horizontal="center" vertical="center" wrapText="1"/>
    </xf>
    <xf numFmtId="188" fontId="36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tabSelected="1" zoomScalePageLayoutView="0" workbookViewId="0" topLeftCell="A1">
      <selection activeCell="X18" sqref="X18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7.57421875" style="0" customWidth="1"/>
    <col min="4" max="4" width="5.7109375" style="0" customWidth="1"/>
    <col min="5" max="5" width="5.57421875" style="0" customWidth="1"/>
    <col min="6" max="6" width="5.8515625" style="0" customWidth="1"/>
    <col min="7" max="7" width="5.28125" style="0" customWidth="1"/>
    <col min="8" max="8" width="6.7109375" style="0" customWidth="1"/>
    <col min="9" max="9" width="6.00390625" style="0" customWidth="1"/>
    <col min="10" max="14" width="6.28125" style="0" customWidth="1"/>
    <col min="15" max="15" width="5.8515625" style="0" customWidth="1"/>
    <col min="16" max="16" width="5.00390625" style="0" customWidth="1"/>
    <col min="17" max="17" width="5.8515625" style="0" customWidth="1"/>
    <col min="18" max="18" width="5.00390625" style="0" customWidth="1"/>
    <col min="19" max="19" width="5.8515625" style="0" customWidth="1"/>
    <col min="20" max="20" width="4.8515625" style="0" customWidth="1"/>
    <col min="21" max="21" width="5.8515625" style="0" customWidth="1"/>
    <col min="22" max="22" width="4.7109375" style="0" customWidth="1"/>
  </cols>
  <sheetData>
    <row r="1" spans="1:22" ht="37.5" customHeight="1">
      <c r="A1" s="198" t="s">
        <v>349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13.5">
      <c r="A2" s="209" t="s">
        <v>77</v>
      </c>
      <c r="B2" s="206" t="s">
        <v>350</v>
      </c>
      <c r="C2" s="206" t="s">
        <v>1</v>
      </c>
      <c r="D2" s="203" t="s">
        <v>2</v>
      </c>
      <c r="E2" s="204"/>
      <c r="F2" s="204"/>
      <c r="G2" s="205"/>
      <c r="H2" s="206" t="s">
        <v>351</v>
      </c>
      <c r="I2" s="194" t="s">
        <v>4</v>
      </c>
      <c r="J2" s="195"/>
      <c r="K2" s="203" t="s">
        <v>7</v>
      </c>
      <c r="L2" s="204"/>
      <c r="M2" s="204"/>
      <c r="N2" s="205"/>
      <c r="O2" s="194" t="s">
        <v>6</v>
      </c>
      <c r="P2" s="195"/>
      <c r="Q2" s="203" t="s">
        <v>7</v>
      </c>
      <c r="R2" s="204"/>
      <c r="S2" s="204"/>
      <c r="T2" s="205"/>
      <c r="U2" s="194" t="s">
        <v>327</v>
      </c>
      <c r="V2" s="195"/>
    </row>
    <row r="3" spans="1:22" ht="13.5">
      <c r="A3" s="210"/>
      <c r="B3" s="207"/>
      <c r="C3" s="207"/>
      <c r="D3" s="203" t="s">
        <v>10</v>
      </c>
      <c r="E3" s="205"/>
      <c r="F3" s="203" t="s">
        <v>11</v>
      </c>
      <c r="G3" s="205"/>
      <c r="H3" s="207"/>
      <c r="I3" s="196"/>
      <c r="J3" s="197"/>
      <c r="K3" s="203" t="s">
        <v>10</v>
      </c>
      <c r="L3" s="205"/>
      <c r="M3" s="203" t="s">
        <v>11</v>
      </c>
      <c r="N3" s="205"/>
      <c r="O3" s="196"/>
      <c r="P3" s="197"/>
      <c r="Q3" s="203" t="s">
        <v>10</v>
      </c>
      <c r="R3" s="205"/>
      <c r="S3" s="203" t="s">
        <v>11</v>
      </c>
      <c r="T3" s="205"/>
      <c r="U3" s="196"/>
      <c r="V3" s="197"/>
    </row>
    <row r="4" spans="1:22" ht="27">
      <c r="A4" s="211"/>
      <c r="B4" s="208"/>
      <c r="C4" s="208"/>
      <c r="D4" s="64" t="s">
        <v>13</v>
      </c>
      <c r="E4" s="64" t="s">
        <v>14</v>
      </c>
      <c r="F4" s="64" t="s">
        <v>13</v>
      </c>
      <c r="G4" s="64" t="s">
        <v>14</v>
      </c>
      <c r="H4" s="208"/>
      <c r="I4" s="64" t="s">
        <v>13</v>
      </c>
      <c r="J4" s="64" t="s">
        <v>14</v>
      </c>
      <c r="K4" s="64" t="s">
        <v>13</v>
      </c>
      <c r="L4" s="64" t="s">
        <v>14</v>
      </c>
      <c r="M4" s="64" t="s">
        <v>13</v>
      </c>
      <c r="N4" s="64" t="s">
        <v>14</v>
      </c>
      <c r="O4" s="64" t="s">
        <v>13</v>
      </c>
      <c r="P4" s="64" t="s">
        <v>14</v>
      </c>
      <c r="Q4" s="64" t="s">
        <v>13</v>
      </c>
      <c r="R4" s="64" t="s">
        <v>14</v>
      </c>
      <c r="S4" s="64" t="s">
        <v>13</v>
      </c>
      <c r="T4" s="64" t="s">
        <v>14</v>
      </c>
      <c r="U4" s="64" t="s">
        <v>13</v>
      </c>
      <c r="V4" s="64" t="s">
        <v>14</v>
      </c>
    </row>
    <row r="5" spans="1:22" ht="16.5" customHeight="1">
      <c r="A5" s="83" t="s">
        <v>113</v>
      </c>
      <c r="B5" s="202" t="s">
        <v>134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ht="18" customHeight="1">
      <c r="A6" s="146" t="s">
        <v>135</v>
      </c>
      <c r="B6" s="147" t="s">
        <v>299</v>
      </c>
      <c r="C6" s="148">
        <v>539</v>
      </c>
      <c r="D6" s="148">
        <v>7</v>
      </c>
      <c r="E6" s="149">
        <v>1.2987012987012987</v>
      </c>
      <c r="F6" s="148">
        <v>18</v>
      </c>
      <c r="G6" s="149">
        <v>3.339517625231911</v>
      </c>
      <c r="H6" s="148">
        <v>514</v>
      </c>
      <c r="I6" s="148">
        <v>507</v>
      </c>
      <c r="J6" s="149">
        <v>98.63813229571986</v>
      </c>
      <c r="K6" s="148">
        <v>280</v>
      </c>
      <c r="L6" s="149">
        <v>55.22682445759369</v>
      </c>
      <c r="M6" s="148">
        <v>227</v>
      </c>
      <c r="N6" s="150">
        <v>44.773175542406314</v>
      </c>
      <c r="O6" s="148">
        <v>7</v>
      </c>
      <c r="P6" s="149">
        <v>1.3618677042801557</v>
      </c>
      <c r="Q6" s="178">
        <v>7</v>
      </c>
      <c r="R6" s="150">
        <v>1.3618677042801557</v>
      </c>
      <c r="S6" s="178"/>
      <c r="T6" s="150"/>
      <c r="U6" s="179">
        <v>153</v>
      </c>
      <c r="V6" s="179"/>
    </row>
    <row r="7" spans="1:22" ht="18" customHeight="1">
      <c r="A7" s="146" t="s">
        <v>136</v>
      </c>
      <c r="B7" s="147" t="s">
        <v>236</v>
      </c>
      <c r="C7" s="148">
        <v>19</v>
      </c>
      <c r="D7" s="148"/>
      <c r="E7" s="149"/>
      <c r="F7" s="148">
        <v>1</v>
      </c>
      <c r="G7" s="149">
        <v>5.263157894736842</v>
      </c>
      <c r="H7" s="148">
        <v>18</v>
      </c>
      <c r="I7" s="148">
        <v>18</v>
      </c>
      <c r="J7" s="149">
        <v>100</v>
      </c>
      <c r="K7" s="148">
        <v>3</v>
      </c>
      <c r="L7" s="149">
        <v>16.666666666666664</v>
      </c>
      <c r="M7" s="148">
        <v>15</v>
      </c>
      <c r="N7" s="150">
        <v>83.33333333333334</v>
      </c>
      <c r="O7" s="148"/>
      <c r="P7" s="149"/>
      <c r="Q7" s="178"/>
      <c r="R7" s="150"/>
      <c r="S7" s="178"/>
      <c r="T7" s="150"/>
      <c r="U7" s="179">
        <v>1</v>
      </c>
      <c r="V7" s="179"/>
    </row>
    <row r="8" spans="1:22" ht="18" customHeight="1">
      <c r="A8" s="146" t="s">
        <v>137</v>
      </c>
      <c r="B8" s="147" t="s">
        <v>300</v>
      </c>
      <c r="C8" s="148">
        <v>369</v>
      </c>
      <c r="D8" s="148">
        <v>2</v>
      </c>
      <c r="E8" s="149">
        <v>0.5420054200542005</v>
      </c>
      <c r="F8" s="148">
        <v>12</v>
      </c>
      <c r="G8" s="149">
        <v>3.2520325203252036</v>
      </c>
      <c r="H8" s="148">
        <v>355</v>
      </c>
      <c r="I8" s="148">
        <v>349</v>
      </c>
      <c r="J8" s="149">
        <v>98.30985915492958</v>
      </c>
      <c r="K8" s="148">
        <v>155</v>
      </c>
      <c r="L8" s="149">
        <v>44.412607449856736</v>
      </c>
      <c r="M8" s="148">
        <v>194</v>
      </c>
      <c r="N8" s="150">
        <v>55.587392550143264</v>
      </c>
      <c r="O8" s="148">
        <v>6</v>
      </c>
      <c r="P8" s="149">
        <v>1.6901408450704223</v>
      </c>
      <c r="Q8" s="178">
        <v>5</v>
      </c>
      <c r="R8" s="150">
        <v>1.4084507042253522</v>
      </c>
      <c r="S8" s="178">
        <v>1</v>
      </c>
      <c r="T8" s="150">
        <v>0.28169014084507044</v>
      </c>
      <c r="U8" s="179">
        <v>51</v>
      </c>
      <c r="V8" s="179"/>
    </row>
    <row r="9" spans="1:22" ht="18" customHeight="1">
      <c r="A9" s="151" t="s">
        <v>138</v>
      </c>
      <c r="B9" s="147" t="s">
        <v>301</v>
      </c>
      <c r="C9" s="148">
        <v>52</v>
      </c>
      <c r="D9" s="148">
        <v>5</v>
      </c>
      <c r="E9" s="149">
        <v>9.615384615384617</v>
      </c>
      <c r="F9" s="148">
        <v>2</v>
      </c>
      <c r="G9" s="149">
        <v>3.8461538461538463</v>
      </c>
      <c r="H9" s="148">
        <v>45</v>
      </c>
      <c r="I9" s="148">
        <v>43</v>
      </c>
      <c r="J9" s="149">
        <v>95.55555555555556</v>
      </c>
      <c r="K9" s="148">
        <v>28</v>
      </c>
      <c r="L9" s="149">
        <v>65.11627906976744</v>
      </c>
      <c r="M9" s="148">
        <v>15</v>
      </c>
      <c r="N9" s="150">
        <v>34.883720930232556</v>
      </c>
      <c r="O9" s="148">
        <v>2</v>
      </c>
      <c r="P9" s="149">
        <v>4.444444444444445</v>
      </c>
      <c r="Q9" s="178">
        <v>2</v>
      </c>
      <c r="R9" s="150">
        <v>4.444444444444445</v>
      </c>
      <c r="S9" s="178"/>
      <c r="T9" s="150"/>
      <c r="U9" s="179">
        <v>29</v>
      </c>
      <c r="V9" s="179"/>
    </row>
    <row r="10" spans="1:22" ht="18" customHeight="1">
      <c r="A10" s="151" t="s">
        <v>139</v>
      </c>
      <c r="B10" s="147" t="s">
        <v>302</v>
      </c>
      <c r="C10" s="148">
        <v>25</v>
      </c>
      <c r="D10" s="148"/>
      <c r="E10" s="149"/>
      <c r="F10" s="148">
        <v>1</v>
      </c>
      <c r="G10" s="149">
        <v>4</v>
      </c>
      <c r="H10" s="148">
        <v>24</v>
      </c>
      <c r="I10" s="148">
        <v>24</v>
      </c>
      <c r="J10" s="149">
        <v>100</v>
      </c>
      <c r="K10" s="148">
        <v>10</v>
      </c>
      <c r="L10" s="149">
        <v>41.66666666666667</v>
      </c>
      <c r="M10" s="148">
        <v>14</v>
      </c>
      <c r="N10" s="150">
        <v>58.333333333333336</v>
      </c>
      <c r="O10" s="148"/>
      <c r="P10" s="149"/>
      <c r="Q10" s="178"/>
      <c r="R10" s="150"/>
      <c r="S10" s="178"/>
      <c r="T10" s="150"/>
      <c r="U10" s="179">
        <v>1</v>
      </c>
      <c r="V10" s="179"/>
    </row>
    <row r="11" spans="1:22" ht="18" customHeight="1">
      <c r="A11" s="151" t="s">
        <v>248</v>
      </c>
      <c r="B11" s="152" t="s">
        <v>303</v>
      </c>
      <c r="C11" s="148">
        <v>38</v>
      </c>
      <c r="D11" s="148"/>
      <c r="E11" s="149"/>
      <c r="F11" s="148">
        <v>3</v>
      </c>
      <c r="G11" s="149">
        <v>7.894736842105263</v>
      </c>
      <c r="H11" s="148">
        <v>35</v>
      </c>
      <c r="I11" s="148">
        <v>35</v>
      </c>
      <c r="J11" s="149">
        <v>100</v>
      </c>
      <c r="K11" s="148">
        <v>12</v>
      </c>
      <c r="L11" s="149">
        <v>34.285714285714285</v>
      </c>
      <c r="M11" s="148">
        <v>23</v>
      </c>
      <c r="N11" s="150">
        <v>65.71428571428571</v>
      </c>
      <c r="O11" s="148"/>
      <c r="P11" s="149"/>
      <c r="Q11" s="178"/>
      <c r="R11" s="150"/>
      <c r="S11" s="178"/>
      <c r="T11" s="150"/>
      <c r="U11" s="179">
        <v>43</v>
      </c>
      <c r="V11" s="179"/>
    </row>
    <row r="12" spans="1:22" ht="16.5">
      <c r="A12" s="214" t="s">
        <v>140</v>
      </c>
      <c r="B12" s="214"/>
      <c r="C12" s="65">
        <v>1042</v>
      </c>
      <c r="D12" s="65">
        <v>14</v>
      </c>
      <c r="E12" s="153">
        <v>1.3435700575815739</v>
      </c>
      <c r="F12" s="65">
        <v>37</v>
      </c>
      <c r="G12" s="153">
        <v>3.5508637236084453</v>
      </c>
      <c r="H12" s="65">
        <v>991</v>
      </c>
      <c r="I12" s="65">
        <v>976</v>
      </c>
      <c r="J12" s="153">
        <v>98.48637739656913</v>
      </c>
      <c r="K12" s="65">
        <v>488</v>
      </c>
      <c r="L12" s="154">
        <v>50</v>
      </c>
      <c r="M12" s="65">
        <v>488</v>
      </c>
      <c r="N12" s="155">
        <v>50</v>
      </c>
      <c r="O12" s="65">
        <v>15</v>
      </c>
      <c r="P12" s="155">
        <v>1.513622603430878</v>
      </c>
      <c r="Q12" s="65">
        <v>14</v>
      </c>
      <c r="R12" s="153">
        <v>1.4127144298688195</v>
      </c>
      <c r="S12" s="65">
        <v>1</v>
      </c>
      <c r="T12" s="158">
        <v>0.10090817356205853</v>
      </c>
      <c r="U12" s="175">
        <v>278</v>
      </c>
      <c r="V12" s="175"/>
    </row>
    <row r="13" spans="1:22" ht="16.5">
      <c r="A13" s="83" t="s">
        <v>115</v>
      </c>
      <c r="B13" s="200" t="s">
        <v>141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</row>
    <row r="14" spans="1:22" s="89" customFormat="1" ht="20.25" customHeight="1">
      <c r="A14" s="146" t="s">
        <v>142</v>
      </c>
      <c r="B14" s="156" t="s">
        <v>301</v>
      </c>
      <c r="C14" s="142">
        <v>4229</v>
      </c>
      <c r="D14" s="142">
        <v>39</v>
      </c>
      <c r="E14" s="143">
        <v>0.9222038306928353</v>
      </c>
      <c r="F14" s="142">
        <v>120</v>
      </c>
      <c r="G14" s="143">
        <v>2.8375502482856465</v>
      </c>
      <c r="H14" s="142">
        <v>4070</v>
      </c>
      <c r="I14" s="142">
        <v>4002</v>
      </c>
      <c r="J14" s="143">
        <v>98.32923832923834</v>
      </c>
      <c r="K14" s="142">
        <v>1449</v>
      </c>
      <c r="L14" s="143">
        <v>36.206896551724135</v>
      </c>
      <c r="M14" s="142">
        <v>2553</v>
      </c>
      <c r="N14" s="143">
        <v>63.793103448275865</v>
      </c>
      <c r="O14" s="144">
        <v>68</v>
      </c>
      <c r="P14" s="143">
        <v>1.6707616707616706</v>
      </c>
      <c r="Q14" s="144">
        <v>59</v>
      </c>
      <c r="R14" s="145">
        <v>1.4496314496314495</v>
      </c>
      <c r="S14" s="180">
        <v>9</v>
      </c>
      <c r="T14" s="181">
        <v>0.22113022113022116</v>
      </c>
      <c r="U14" s="177">
        <v>645</v>
      </c>
      <c r="V14" s="177">
        <v>100</v>
      </c>
    </row>
    <row r="15" spans="1:22" s="89" customFormat="1" ht="20.25" customHeight="1">
      <c r="A15" s="146" t="s">
        <v>143</v>
      </c>
      <c r="B15" s="156" t="s">
        <v>302</v>
      </c>
      <c r="C15" s="142">
        <v>2976</v>
      </c>
      <c r="D15" s="142">
        <v>35</v>
      </c>
      <c r="E15" s="143">
        <v>1.1760752688172043</v>
      </c>
      <c r="F15" s="142">
        <v>123</v>
      </c>
      <c r="G15" s="143">
        <v>4.133064516129032</v>
      </c>
      <c r="H15" s="142">
        <v>2818</v>
      </c>
      <c r="I15" s="142">
        <v>2768</v>
      </c>
      <c r="J15" s="143">
        <v>98.22569198012775</v>
      </c>
      <c r="K15" s="142">
        <v>1183</v>
      </c>
      <c r="L15" s="143">
        <v>42.73843930635838</v>
      </c>
      <c r="M15" s="142">
        <v>1585</v>
      </c>
      <c r="N15" s="143">
        <v>57.26156069364162</v>
      </c>
      <c r="O15" s="144">
        <v>50</v>
      </c>
      <c r="P15" s="143">
        <v>1.7743080198722498</v>
      </c>
      <c r="Q15" s="144">
        <v>45</v>
      </c>
      <c r="R15" s="145">
        <v>1.596877217885025</v>
      </c>
      <c r="S15" s="180">
        <v>5</v>
      </c>
      <c r="T15" s="181">
        <v>0.17743080198722497</v>
      </c>
      <c r="U15" s="177">
        <v>570</v>
      </c>
      <c r="V15" s="177">
        <v>100</v>
      </c>
    </row>
    <row r="16" spans="1:22" s="89" customFormat="1" ht="20.25" customHeight="1">
      <c r="A16" s="146" t="s">
        <v>144</v>
      </c>
      <c r="B16" s="156" t="s">
        <v>303</v>
      </c>
      <c r="C16" s="142">
        <v>490</v>
      </c>
      <c r="D16" s="142">
        <v>6</v>
      </c>
      <c r="E16" s="143">
        <v>1.2244897959183674</v>
      </c>
      <c r="F16" s="142">
        <v>13</v>
      </c>
      <c r="G16" s="143">
        <v>2.6530612244897958</v>
      </c>
      <c r="H16" s="142">
        <v>471</v>
      </c>
      <c r="I16" s="142">
        <v>467</v>
      </c>
      <c r="J16" s="143">
        <v>99.15074309978769</v>
      </c>
      <c r="K16" s="142">
        <v>204</v>
      </c>
      <c r="L16" s="143">
        <v>43.683083511777305</v>
      </c>
      <c r="M16" s="142">
        <v>263</v>
      </c>
      <c r="N16" s="143">
        <v>56.3169164882227</v>
      </c>
      <c r="O16" s="144">
        <v>4</v>
      </c>
      <c r="P16" s="143">
        <v>0.8492569002123143</v>
      </c>
      <c r="Q16" s="144">
        <v>4</v>
      </c>
      <c r="R16" s="145">
        <v>0.8492569002123143</v>
      </c>
      <c r="S16" s="180"/>
      <c r="T16" s="181"/>
      <c r="U16" s="177">
        <v>119</v>
      </c>
      <c r="V16" s="177">
        <v>100</v>
      </c>
    </row>
    <row r="17" spans="1:22" s="89" customFormat="1" ht="20.25" customHeight="1">
      <c r="A17" s="146" t="s">
        <v>145</v>
      </c>
      <c r="B17" s="147" t="s">
        <v>300</v>
      </c>
      <c r="C17" s="142">
        <v>5</v>
      </c>
      <c r="D17" s="142"/>
      <c r="E17" s="143"/>
      <c r="F17" s="142">
        <v>1</v>
      </c>
      <c r="G17" s="143">
        <v>20</v>
      </c>
      <c r="H17" s="142">
        <v>4</v>
      </c>
      <c r="I17" s="142">
        <v>4</v>
      </c>
      <c r="J17" s="143">
        <v>100</v>
      </c>
      <c r="K17" s="142"/>
      <c r="L17" s="143"/>
      <c r="M17" s="142">
        <v>4</v>
      </c>
      <c r="N17" s="143">
        <v>100</v>
      </c>
      <c r="O17" s="144"/>
      <c r="P17" s="143"/>
      <c r="Q17" s="144"/>
      <c r="R17" s="145"/>
      <c r="S17" s="180"/>
      <c r="T17" s="181"/>
      <c r="U17" s="177"/>
      <c r="V17" s="177"/>
    </row>
    <row r="18" spans="1:22" ht="16.5">
      <c r="A18" s="214" t="s">
        <v>146</v>
      </c>
      <c r="B18" s="214"/>
      <c r="C18" s="157">
        <v>7700</v>
      </c>
      <c r="D18" s="157">
        <v>80</v>
      </c>
      <c r="E18" s="153">
        <v>1.0389610389610389</v>
      </c>
      <c r="F18" s="157">
        <v>257</v>
      </c>
      <c r="G18" s="158">
        <v>3.337662337662338</v>
      </c>
      <c r="H18" s="157">
        <v>7363</v>
      </c>
      <c r="I18" s="157">
        <v>7241</v>
      </c>
      <c r="J18" s="153">
        <v>98.34306668477522</v>
      </c>
      <c r="K18" s="157">
        <v>2836</v>
      </c>
      <c r="L18" s="153">
        <v>39.16586106891313</v>
      </c>
      <c r="M18" s="157">
        <v>4405</v>
      </c>
      <c r="N18" s="153">
        <v>60.83413893108687</v>
      </c>
      <c r="O18" s="157">
        <v>122</v>
      </c>
      <c r="P18" s="153">
        <v>1.6569333152247723</v>
      </c>
      <c r="Q18" s="157">
        <v>108</v>
      </c>
      <c r="R18" s="153">
        <v>1.4667934265924216</v>
      </c>
      <c r="S18" s="65">
        <v>14</v>
      </c>
      <c r="T18" s="158">
        <v>0.19013988863235096</v>
      </c>
      <c r="U18" s="175">
        <v>1334</v>
      </c>
      <c r="V18" s="175">
        <v>100</v>
      </c>
    </row>
    <row r="19" spans="1:22" ht="16.5">
      <c r="A19" s="214" t="s">
        <v>147</v>
      </c>
      <c r="B19" s="214"/>
      <c r="C19" s="157">
        <v>8742</v>
      </c>
      <c r="D19" s="157">
        <v>94</v>
      </c>
      <c r="E19" s="153">
        <v>1.0752688172043012</v>
      </c>
      <c r="F19" s="157">
        <v>294</v>
      </c>
      <c r="G19" s="158">
        <v>3.363074811256005</v>
      </c>
      <c r="H19" s="157">
        <v>8354</v>
      </c>
      <c r="I19" s="157">
        <v>8217</v>
      </c>
      <c r="J19" s="153">
        <v>98.36006703375628</v>
      </c>
      <c r="K19" s="157">
        <v>3324</v>
      </c>
      <c r="L19" s="153">
        <v>40.45271997079226</v>
      </c>
      <c r="M19" s="157">
        <v>4893</v>
      </c>
      <c r="N19" s="153">
        <v>59.54728002920774</v>
      </c>
      <c r="O19" s="157">
        <v>137</v>
      </c>
      <c r="P19" s="153">
        <v>1.6399329662437154</v>
      </c>
      <c r="Q19" s="157">
        <v>122</v>
      </c>
      <c r="R19" s="153">
        <v>1.4603782619104622</v>
      </c>
      <c r="S19" s="65">
        <v>15</v>
      </c>
      <c r="T19" s="158">
        <v>0.17955470433325352</v>
      </c>
      <c r="U19" s="175">
        <v>1612</v>
      </c>
      <c r="V19" s="175">
        <v>100</v>
      </c>
    </row>
    <row r="20" spans="1:22" ht="16.5">
      <c r="A20" s="159" t="s">
        <v>148</v>
      </c>
      <c r="B20" s="201" t="s">
        <v>149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</row>
    <row r="21" spans="1:22" s="89" customFormat="1" ht="15.75">
      <c r="A21" s="66" t="s">
        <v>150</v>
      </c>
      <c r="B21" s="160" t="s">
        <v>151</v>
      </c>
      <c r="C21" s="142">
        <v>484</v>
      </c>
      <c r="D21" s="142"/>
      <c r="E21" s="143"/>
      <c r="F21" s="142"/>
      <c r="G21" s="143"/>
      <c r="H21" s="142">
        <v>484</v>
      </c>
      <c r="I21" s="142">
        <v>484</v>
      </c>
      <c r="J21" s="143">
        <v>100</v>
      </c>
      <c r="K21" s="142">
        <v>263</v>
      </c>
      <c r="L21" s="143">
        <v>54.33884297520662</v>
      </c>
      <c r="M21" s="142">
        <v>221</v>
      </c>
      <c r="N21" s="143">
        <v>45.66115702479338</v>
      </c>
      <c r="O21" s="167"/>
      <c r="P21" s="168"/>
      <c r="Q21" s="167"/>
      <c r="R21" s="168"/>
      <c r="S21" s="167"/>
      <c r="T21" s="168"/>
      <c r="U21" s="173"/>
      <c r="V21" s="173"/>
    </row>
    <row r="22" spans="1:22" ht="15.75">
      <c r="A22" s="66" t="s">
        <v>152</v>
      </c>
      <c r="B22" s="84" t="s">
        <v>153</v>
      </c>
      <c r="C22" s="161">
        <v>32</v>
      </c>
      <c r="D22" s="161"/>
      <c r="E22" s="162"/>
      <c r="F22" s="161">
        <v>1</v>
      </c>
      <c r="G22" s="162">
        <v>3.125</v>
      </c>
      <c r="H22" s="161">
        <v>31</v>
      </c>
      <c r="I22" s="161">
        <v>31</v>
      </c>
      <c r="J22" s="162">
        <v>100</v>
      </c>
      <c r="K22" s="161">
        <v>11</v>
      </c>
      <c r="L22" s="162">
        <v>35.483870967741936</v>
      </c>
      <c r="M22" s="161">
        <v>20</v>
      </c>
      <c r="N22" s="162">
        <v>64.51612903225806</v>
      </c>
      <c r="O22" s="169"/>
      <c r="P22" s="170"/>
      <c r="Q22" s="169"/>
      <c r="R22" s="170"/>
      <c r="S22" s="169"/>
      <c r="T22" s="170"/>
      <c r="U22" s="174"/>
      <c r="V22" s="174"/>
    </row>
    <row r="23" spans="1:22" ht="19.5" customHeight="1">
      <c r="A23" s="66" t="s">
        <v>154</v>
      </c>
      <c r="B23" s="84" t="s">
        <v>155</v>
      </c>
      <c r="C23" s="161">
        <v>110</v>
      </c>
      <c r="D23" s="161"/>
      <c r="E23" s="162"/>
      <c r="F23" s="161">
        <v>6</v>
      </c>
      <c r="G23" s="162">
        <v>5.454545454545454</v>
      </c>
      <c r="H23" s="161">
        <v>104</v>
      </c>
      <c r="I23" s="161">
        <v>104</v>
      </c>
      <c r="J23" s="162">
        <v>100</v>
      </c>
      <c r="K23" s="161">
        <v>60</v>
      </c>
      <c r="L23" s="162">
        <v>57.692307692307686</v>
      </c>
      <c r="M23" s="161">
        <v>44</v>
      </c>
      <c r="N23" s="162">
        <v>42.30769230769231</v>
      </c>
      <c r="O23" s="169"/>
      <c r="P23" s="170"/>
      <c r="Q23" s="169"/>
      <c r="R23" s="170"/>
      <c r="S23" s="169"/>
      <c r="T23" s="170"/>
      <c r="U23" s="174"/>
      <c r="V23" s="174"/>
    </row>
    <row r="24" spans="1:22" ht="15.75">
      <c r="A24" s="66" t="s">
        <v>249</v>
      </c>
      <c r="B24" s="84" t="s">
        <v>156</v>
      </c>
      <c r="C24" s="161">
        <v>82</v>
      </c>
      <c r="D24" s="161"/>
      <c r="E24" s="162"/>
      <c r="F24" s="161"/>
      <c r="G24" s="162"/>
      <c r="H24" s="161">
        <v>82</v>
      </c>
      <c r="I24" s="161">
        <v>82</v>
      </c>
      <c r="J24" s="162">
        <v>100</v>
      </c>
      <c r="K24" s="161">
        <v>8</v>
      </c>
      <c r="L24" s="162">
        <v>9.75609756097561</v>
      </c>
      <c r="M24" s="161">
        <v>74</v>
      </c>
      <c r="N24" s="162">
        <v>90.2439024390244</v>
      </c>
      <c r="O24" s="169"/>
      <c r="P24" s="170"/>
      <c r="Q24" s="169"/>
      <c r="R24" s="170"/>
      <c r="S24" s="169"/>
      <c r="T24" s="170"/>
      <c r="U24" s="174"/>
      <c r="V24" s="174"/>
    </row>
    <row r="25" spans="1:22" ht="15.75">
      <c r="A25" s="66" t="s">
        <v>157</v>
      </c>
      <c r="B25" s="85" t="s">
        <v>158</v>
      </c>
      <c r="C25" s="161">
        <v>96</v>
      </c>
      <c r="D25" s="161">
        <v>2</v>
      </c>
      <c r="E25" s="162">
        <v>2.083333333333333</v>
      </c>
      <c r="F25" s="161">
        <v>3</v>
      </c>
      <c r="G25" s="162">
        <v>3.125</v>
      </c>
      <c r="H25" s="161">
        <v>91</v>
      </c>
      <c r="I25" s="161">
        <v>88</v>
      </c>
      <c r="J25" s="162">
        <v>96.7032967032967</v>
      </c>
      <c r="K25" s="161">
        <v>43</v>
      </c>
      <c r="L25" s="162">
        <v>48.86363636363637</v>
      </c>
      <c r="M25" s="161">
        <v>45</v>
      </c>
      <c r="N25" s="162">
        <v>51.13636363636363</v>
      </c>
      <c r="O25" s="169">
        <v>3</v>
      </c>
      <c r="P25" s="170">
        <v>3.296703296703297</v>
      </c>
      <c r="Q25" s="169">
        <v>3</v>
      </c>
      <c r="R25" s="170">
        <v>3.296703296703297</v>
      </c>
      <c r="S25" s="169"/>
      <c r="T25" s="170"/>
      <c r="U25" s="174"/>
      <c r="V25" s="174"/>
    </row>
    <row r="26" spans="1:22" ht="16.5" customHeight="1">
      <c r="A26" s="67" t="s">
        <v>159</v>
      </c>
      <c r="B26" s="86" t="s">
        <v>160</v>
      </c>
      <c r="C26" s="161">
        <v>12</v>
      </c>
      <c r="D26" s="161"/>
      <c r="E26" s="162"/>
      <c r="F26" s="161"/>
      <c r="G26" s="162"/>
      <c r="H26" s="161">
        <v>12</v>
      </c>
      <c r="I26" s="161">
        <v>11</v>
      </c>
      <c r="J26" s="162">
        <v>91.66666666666666</v>
      </c>
      <c r="K26" s="161">
        <v>7</v>
      </c>
      <c r="L26" s="162">
        <v>63.63636363636363</v>
      </c>
      <c r="M26" s="161">
        <v>4</v>
      </c>
      <c r="N26" s="162">
        <v>36.36363636363637</v>
      </c>
      <c r="O26" s="169">
        <v>1</v>
      </c>
      <c r="P26" s="170">
        <v>8.333333333333332</v>
      </c>
      <c r="Q26" s="169"/>
      <c r="R26" s="170"/>
      <c r="S26" s="169">
        <v>1</v>
      </c>
      <c r="T26" s="170">
        <v>8.333333333333332</v>
      </c>
      <c r="U26" s="174"/>
      <c r="V26" s="174"/>
    </row>
    <row r="27" spans="1:22" ht="16.5">
      <c r="A27" s="212" t="s">
        <v>111</v>
      </c>
      <c r="B27" s="213"/>
      <c r="C27" s="163">
        <v>816</v>
      </c>
      <c r="D27" s="163">
        <v>2</v>
      </c>
      <c r="E27" s="164">
        <v>0.24509803921568626</v>
      </c>
      <c r="F27" s="163">
        <v>10</v>
      </c>
      <c r="G27" s="164">
        <v>1.2254901960784315</v>
      </c>
      <c r="H27" s="163">
        <v>804</v>
      </c>
      <c r="I27" s="163">
        <v>800</v>
      </c>
      <c r="J27" s="164">
        <v>99.50248756218906</v>
      </c>
      <c r="K27" s="163">
        <v>392</v>
      </c>
      <c r="L27" s="164">
        <v>49</v>
      </c>
      <c r="M27" s="163">
        <v>408</v>
      </c>
      <c r="N27" s="164">
        <v>51</v>
      </c>
      <c r="O27" s="171">
        <v>4</v>
      </c>
      <c r="P27" s="172">
        <v>0.4975124378109453</v>
      </c>
      <c r="Q27" s="171">
        <v>3</v>
      </c>
      <c r="R27" s="172">
        <v>0.3731343283582089</v>
      </c>
      <c r="S27" s="171">
        <v>1</v>
      </c>
      <c r="T27" s="172">
        <v>0.12437810945273632</v>
      </c>
      <c r="U27" s="176"/>
      <c r="V27" s="176"/>
    </row>
  </sheetData>
  <sheetProtection/>
  <mergeCells count="24">
    <mergeCell ref="A27:B27"/>
    <mergeCell ref="A18:B18"/>
    <mergeCell ref="A12:B12"/>
    <mergeCell ref="A19:B19"/>
    <mergeCell ref="K3:L3"/>
    <mergeCell ref="H2:H4"/>
    <mergeCell ref="I2:J3"/>
    <mergeCell ref="K2:N2"/>
    <mergeCell ref="F3:G3"/>
    <mergeCell ref="M3:N3"/>
    <mergeCell ref="C2:C4"/>
    <mergeCell ref="A2:A4"/>
    <mergeCell ref="B2:B4"/>
    <mergeCell ref="Q3:R3"/>
    <mergeCell ref="U2:V3"/>
    <mergeCell ref="A1:V1"/>
    <mergeCell ref="B13:V13"/>
    <mergeCell ref="B20:V20"/>
    <mergeCell ref="B5:V5"/>
    <mergeCell ref="O2:P3"/>
    <mergeCell ref="Q2:T2"/>
    <mergeCell ref="S3:T3"/>
    <mergeCell ref="D2:G2"/>
    <mergeCell ref="D3:E3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zoomScalePageLayoutView="0" workbookViewId="0" topLeftCell="A1">
      <pane ySplit="5" topLeftCell="A138" activePane="bottomLeft" state="frozen"/>
      <selection pane="topLeft" activeCell="A1" sqref="A1"/>
      <selection pane="bottomLeft" activeCell="M124" sqref="M124:M126"/>
    </sheetView>
  </sheetViews>
  <sheetFormatPr defaultColWidth="9.140625" defaultRowHeight="12.75"/>
  <cols>
    <col min="1" max="1" width="3.421875" style="76" customWidth="1"/>
    <col min="2" max="2" width="32.421875" style="76" customWidth="1"/>
    <col min="3" max="12" width="7.57421875" style="76" customWidth="1"/>
    <col min="13" max="18" width="4.57421875" style="76" customWidth="1"/>
    <col min="19" max="16384" width="9.140625" style="76" customWidth="1"/>
  </cols>
  <sheetData>
    <row r="1" ht="6.75" customHeight="1">
      <c r="O1" s="77"/>
    </row>
    <row r="2" spans="1:20" ht="35.25" customHeight="1">
      <c r="A2" s="226" t="s">
        <v>361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51"/>
      <c r="T2" s="51"/>
    </row>
    <row r="3" spans="1:18" ht="36.75" customHeight="1">
      <c r="A3" s="223" t="s">
        <v>322</v>
      </c>
      <c r="B3" s="224"/>
      <c r="C3" s="223" t="s">
        <v>161</v>
      </c>
      <c r="D3" s="225" t="s">
        <v>2</v>
      </c>
      <c r="E3" s="225"/>
      <c r="F3" s="223" t="s">
        <v>3</v>
      </c>
      <c r="G3" s="223" t="s">
        <v>4</v>
      </c>
      <c r="H3" s="223"/>
      <c r="I3" s="225" t="s">
        <v>5</v>
      </c>
      <c r="J3" s="225"/>
      <c r="K3" s="225"/>
      <c r="L3" s="225"/>
      <c r="M3" s="225" t="s">
        <v>254</v>
      </c>
      <c r="N3" s="225"/>
      <c r="O3" s="225"/>
      <c r="P3" s="225"/>
      <c r="Q3" s="225" t="s">
        <v>8</v>
      </c>
      <c r="R3" s="225"/>
    </row>
    <row r="4" spans="1:18" ht="12.75">
      <c r="A4" s="224"/>
      <c r="B4" s="224"/>
      <c r="C4" s="228"/>
      <c r="D4" s="5" t="s">
        <v>12</v>
      </c>
      <c r="E4" s="5" t="s">
        <v>11</v>
      </c>
      <c r="F4" s="228"/>
      <c r="G4" s="229"/>
      <c r="H4" s="229"/>
      <c r="I4" s="222" t="s">
        <v>12</v>
      </c>
      <c r="J4" s="222"/>
      <c r="K4" s="222" t="s">
        <v>11</v>
      </c>
      <c r="L4" s="222"/>
      <c r="M4" s="222" t="s">
        <v>12</v>
      </c>
      <c r="N4" s="222"/>
      <c r="O4" s="222" t="s">
        <v>11</v>
      </c>
      <c r="P4" s="222"/>
      <c r="Q4" s="229"/>
      <c r="R4" s="229"/>
    </row>
    <row r="5" spans="1:18" ht="22.5">
      <c r="A5" s="224"/>
      <c r="B5" s="224"/>
      <c r="C5" s="228"/>
      <c r="D5" s="5" t="s">
        <v>15</v>
      </c>
      <c r="E5" s="5" t="s">
        <v>15</v>
      </c>
      <c r="F5" s="228"/>
      <c r="G5" s="6" t="s">
        <v>15</v>
      </c>
      <c r="H5" s="6" t="s">
        <v>14</v>
      </c>
      <c r="I5" s="81" t="s">
        <v>15</v>
      </c>
      <c r="J5" s="81" t="s">
        <v>14</v>
      </c>
      <c r="K5" s="81" t="s">
        <v>15</v>
      </c>
      <c r="L5" s="81" t="s">
        <v>14</v>
      </c>
      <c r="M5" s="81" t="s">
        <v>15</v>
      </c>
      <c r="N5" s="81" t="s">
        <v>14</v>
      </c>
      <c r="O5" s="81" t="s">
        <v>15</v>
      </c>
      <c r="P5" s="81" t="s">
        <v>14</v>
      </c>
      <c r="Q5" s="5" t="s">
        <v>15</v>
      </c>
      <c r="R5" s="6" t="s">
        <v>14</v>
      </c>
    </row>
    <row r="6" spans="1:18" s="78" customFormat="1" ht="24">
      <c r="A6" s="32">
        <v>1</v>
      </c>
      <c r="B6" s="112" t="s">
        <v>162</v>
      </c>
      <c r="C6" s="90">
        <f>SUM(D6:F6)</f>
        <v>18</v>
      </c>
      <c r="D6" s="90"/>
      <c r="E6" s="90"/>
      <c r="F6" s="90">
        <f aca="true" t="shared" si="0" ref="F6:F69">SUM(G6+M6+O6)</f>
        <v>18</v>
      </c>
      <c r="G6" s="32">
        <f>SUM(I6+K6)</f>
        <v>18</v>
      </c>
      <c r="H6" s="33"/>
      <c r="I6" s="32">
        <v>10</v>
      </c>
      <c r="J6" s="33"/>
      <c r="K6" s="32">
        <v>8</v>
      </c>
      <c r="L6" s="33"/>
      <c r="M6" s="32"/>
      <c r="N6" s="33"/>
      <c r="O6" s="32"/>
      <c r="P6" s="33"/>
      <c r="Q6" s="32">
        <v>2</v>
      </c>
      <c r="R6" s="32"/>
    </row>
    <row r="7" spans="1:18" s="78" customFormat="1" ht="36">
      <c r="A7" s="32">
        <v>2</v>
      </c>
      <c r="B7" s="112" t="s">
        <v>163</v>
      </c>
      <c r="C7" s="90">
        <f aca="true" t="shared" si="1" ref="C7:C70">SUM(D7:F7)</f>
        <v>12</v>
      </c>
      <c r="D7" s="90"/>
      <c r="E7" s="90"/>
      <c r="F7" s="90">
        <f t="shared" si="0"/>
        <v>12</v>
      </c>
      <c r="G7" s="32">
        <f>SUM(I7+K7)</f>
        <v>12</v>
      </c>
      <c r="H7" s="33"/>
      <c r="I7" s="32">
        <v>9</v>
      </c>
      <c r="J7" s="33"/>
      <c r="K7" s="32">
        <v>3</v>
      </c>
      <c r="L7" s="33"/>
      <c r="M7" s="32"/>
      <c r="N7" s="33"/>
      <c r="O7" s="32"/>
      <c r="P7" s="33"/>
      <c r="Q7" s="32">
        <v>0</v>
      </c>
      <c r="R7" s="32"/>
    </row>
    <row r="8" spans="1:18" s="78" customFormat="1" ht="36">
      <c r="A8" s="32">
        <v>3</v>
      </c>
      <c r="B8" s="112" t="s">
        <v>164</v>
      </c>
      <c r="C8" s="90">
        <f t="shared" si="1"/>
        <v>14</v>
      </c>
      <c r="D8" s="90"/>
      <c r="E8" s="90"/>
      <c r="F8" s="90">
        <f t="shared" si="0"/>
        <v>14</v>
      </c>
      <c r="G8" s="32">
        <f>SUM(I8+K8)</f>
        <v>14</v>
      </c>
      <c r="H8" s="33"/>
      <c r="I8" s="32">
        <v>1</v>
      </c>
      <c r="J8" s="33"/>
      <c r="K8" s="32">
        <v>13</v>
      </c>
      <c r="L8" s="33"/>
      <c r="M8" s="32"/>
      <c r="N8" s="33"/>
      <c r="O8" s="32"/>
      <c r="P8" s="33"/>
      <c r="Q8" s="32">
        <v>1</v>
      </c>
      <c r="R8" s="32"/>
    </row>
    <row r="9" spans="1:18" s="78" customFormat="1" ht="24">
      <c r="A9" s="32">
        <v>4</v>
      </c>
      <c r="B9" s="112" t="s">
        <v>165</v>
      </c>
      <c r="C9" s="90">
        <f t="shared" si="1"/>
        <v>7</v>
      </c>
      <c r="D9" s="90"/>
      <c r="E9" s="90"/>
      <c r="F9" s="90">
        <f t="shared" si="0"/>
        <v>7</v>
      </c>
      <c r="G9" s="32">
        <f aca="true" t="shared" si="2" ref="G9:G72">SUM(I9+K9)</f>
        <v>7</v>
      </c>
      <c r="H9" s="33"/>
      <c r="I9" s="32">
        <v>5</v>
      </c>
      <c r="J9" s="33"/>
      <c r="K9" s="32">
        <v>2</v>
      </c>
      <c r="L9" s="33"/>
      <c r="M9" s="32"/>
      <c r="N9" s="33"/>
      <c r="O9" s="32"/>
      <c r="P9" s="33"/>
      <c r="Q9" s="32">
        <v>5</v>
      </c>
      <c r="R9" s="32"/>
    </row>
    <row r="10" spans="1:18" s="78" customFormat="1" ht="24">
      <c r="A10" s="32">
        <v>5</v>
      </c>
      <c r="B10" s="112" t="s">
        <v>166</v>
      </c>
      <c r="C10" s="90">
        <f t="shared" si="1"/>
        <v>14</v>
      </c>
      <c r="D10" s="90"/>
      <c r="E10" s="90"/>
      <c r="F10" s="90">
        <f t="shared" si="0"/>
        <v>14</v>
      </c>
      <c r="G10" s="32">
        <f t="shared" si="2"/>
        <v>13</v>
      </c>
      <c r="H10" s="33"/>
      <c r="I10" s="32">
        <v>6</v>
      </c>
      <c r="J10" s="33"/>
      <c r="K10" s="32">
        <v>7</v>
      </c>
      <c r="L10" s="33"/>
      <c r="M10" s="32">
        <v>1</v>
      </c>
      <c r="N10" s="33"/>
      <c r="O10" s="32"/>
      <c r="P10" s="33"/>
      <c r="Q10" s="32">
        <v>0</v>
      </c>
      <c r="R10" s="32"/>
    </row>
    <row r="11" spans="1:18" s="78" customFormat="1" ht="24">
      <c r="A11" s="32">
        <v>6</v>
      </c>
      <c r="B11" s="112" t="s">
        <v>167</v>
      </c>
      <c r="C11" s="90">
        <f t="shared" si="1"/>
        <v>4</v>
      </c>
      <c r="D11" s="90"/>
      <c r="E11" s="90"/>
      <c r="F11" s="90">
        <f t="shared" si="0"/>
        <v>4</v>
      </c>
      <c r="G11" s="32">
        <f t="shared" si="2"/>
        <v>4</v>
      </c>
      <c r="H11" s="33"/>
      <c r="I11" s="32">
        <v>1</v>
      </c>
      <c r="J11" s="33"/>
      <c r="K11" s="32">
        <v>3</v>
      </c>
      <c r="L11" s="33"/>
      <c r="M11" s="32"/>
      <c r="N11" s="33"/>
      <c r="O11" s="32"/>
      <c r="P11" s="33"/>
      <c r="Q11" s="32">
        <v>4</v>
      </c>
      <c r="R11" s="32"/>
    </row>
    <row r="12" spans="1:18" s="78" customFormat="1" ht="24">
      <c r="A12" s="32">
        <v>7</v>
      </c>
      <c r="B12" s="112" t="s">
        <v>168</v>
      </c>
      <c r="C12" s="90">
        <f t="shared" si="1"/>
        <v>8</v>
      </c>
      <c r="D12" s="90"/>
      <c r="E12" s="90"/>
      <c r="F12" s="90">
        <f t="shared" si="0"/>
        <v>8</v>
      </c>
      <c r="G12" s="32">
        <f t="shared" si="2"/>
        <v>8</v>
      </c>
      <c r="H12" s="33"/>
      <c r="I12" s="32">
        <v>3</v>
      </c>
      <c r="J12" s="33"/>
      <c r="K12" s="32">
        <v>5</v>
      </c>
      <c r="L12" s="33"/>
      <c r="M12" s="32"/>
      <c r="N12" s="33"/>
      <c r="O12" s="32"/>
      <c r="P12" s="33"/>
      <c r="Q12" s="32">
        <v>6</v>
      </c>
      <c r="R12" s="32"/>
    </row>
    <row r="13" spans="1:18" s="78" customFormat="1" ht="24">
      <c r="A13" s="32">
        <v>8</v>
      </c>
      <c r="B13" s="112" t="s">
        <v>169</v>
      </c>
      <c r="C13" s="90">
        <f t="shared" si="1"/>
        <v>4</v>
      </c>
      <c r="D13" s="90"/>
      <c r="E13" s="90"/>
      <c r="F13" s="90">
        <f t="shared" si="0"/>
        <v>4</v>
      </c>
      <c r="G13" s="32">
        <f t="shared" si="2"/>
        <v>4</v>
      </c>
      <c r="H13" s="33"/>
      <c r="I13" s="32">
        <v>3</v>
      </c>
      <c r="J13" s="33"/>
      <c r="K13" s="32">
        <v>1</v>
      </c>
      <c r="L13" s="33"/>
      <c r="M13" s="32"/>
      <c r="N13" s="33"/>
      <c r="O13" s="32"/>
      <c r="P13" s="33"/>
      <c r="Q13" s="32">
        <v>3</v>
      </c>
      <c r="R13" s="32"/>
    </row>
    <row r="14" spans="1:18" s="78" customFormat="1" ht="24">
      <c r="A14" s="32">
        <v>9</v>
      </c>
      <c r="B14" s="112" t="s">
        <v>170</v>
      </c>
      <c r="C14" s="90">
        <f t="shared" si="1"/>
        <v>7</v>
      </c>
      <c r="D14" s="90"/>
      <c r="E14" s="90"/>
      <c r="F14" s="90">
        <f t="shared" si="0"/>
        <v>7</v>
      </c>
      <c r="G14" s="32">
        <f t="shared" si="2"/>
        <v>7</v>
      </c>
      <c r="H14" s="33"/>
      <c r="I14" s="32">
        <v>4</v>
      </c>
      <c r="J14" s="33"/>
      <c r="K14" s="32">
        <v>3</v>
      </c>
      <c r="L14" s="33"/>
      <c r="M14" s="32"/>
      <c r="N14" s="33"/>
      <c r="O14" s="32"/>
      <c r="P14" s="33"/>
      <c r="Q14" s="32">
        <v>0</v>
      </c>
      <c r="R14" s="32"/>
    </row>
    <row r="15" spans="1:18" s="78" customFormat="1" ht="24">
      <c r="A15" s="32">
        <v>10</v>
      </c>
      <c r="B15" s="112" t="s">
        <v>171</v>
      </c>
      <c r="C15" s="90">
        <f t="shared" si="1"/>
        <v>5</v>
      </c>
      <c r="D15" s="90"/>
      <c r="E15" s="90">
        <v>1</v>
      </c>
      <c r="F15" s="90">
        <f t="shared" si="0"/>
        <v>4</v>
      </c>
      <c r="G15" s="32">
        <f t="shared" si="2"/>
        <v>4</v>
      </c>
      <c r="H15" s="33"/>
      <c r="I15" s="32">
        <v>1</v>
      </c>
      <c r="J15" s="33"/>
      <c r="K15" s="32">
        <v>3</v>
      </c>
      <c r="L15" s="33"/>
      <c r="M15" s="32"/>
      <c r="N15" s="33"/>
      <c r="O15" s="32"/>
      <c r="P15" s="33"/>
      <c r="Q15" s="32">
        <v>0</v>
      </c>
      <c r="R15" s="32"/>
    </row>
    <row r="16" spans="1:18" s="78" customFormat="1" ht="48">
      <c r="A16" s="32">
        <v>11</v>
      </c>
      <c r="B16" s="113" t="s">
        <v>331</v>
      </c>
      <c r="C16" s="90">
        <f t="shared" si="1"/>
        <v>34</v>
      </c>
      <c r="D16" s="90"/>
      <c r="E16" s="90"/>
      <c r="F16" s="90">
        <f t="shared" si="0"/>
        <v>34</v>
      </c>
      <c r="G16" s="32">
        <f t="shared" si="2"/>
        <v>33</v>
      </c>
      <c r="H16" s="33"/>
      <c r="I16" s="32">
        <v>21</v>
      </c>
      <c r="J16" s="33"/>
      <c r="K16" s="32">
        <v>12</v>
      </c>
      <c r="L16" s="33"/>
      <c r="M16" s="32">
        <v>1</v>
      </c>
      <c r="N16" s="33"/>
      <c r="O16" s="32"/>
      <c r="P16" s="33"/>
      <c r="Q16" s="32">
        <v>0</v>
      </c>
      <c r="R16" s="32"/>
    </row>
    <row r="17" spans="1:18" s="78" customFormat="1" ht="24">
      <c r="A17" s="32">
        <v>12</v>
      </c>
      <c r="B17" s="112" t="s">
        <v>172</v>
      </c>
      <c r="C17" s="90">
        <f t="shared" si="1"/>
        <v>15</v>
      </c>
      <c r="D17" s="90"/>
      <c r="E17" s="90"/>
      <c r="F17" s="90">
        <f t="shared" si="0"/>
        <v>15</v>
      </c>
      <c r="G17" s="32">
        <f t="shared" si="2"/>
        <v>15</v>
      </c>
      <c r="H17" s="33"/>
      <c r="I17" s="32">
        <v>8</v>
      </c>
      <c r="J17" s="33"/>
      <c r="K17" s="32">
        <v>7</v>
      </c>
      <c r="L17" s="33"/>
      <c r="M17" s="32"/>
      <c r="N17" s="33"/>
      <c r="O17" s="32"/>
      <c r="P17" s="33"/>
      <c r="Q17" s="32">
        <v>21</v>
      </c>
      <c r="R17" s="32"/>
    </row>
    <row r="18" spans="1:18" s="78" customFormat="1" ht="24">
      <c r="A18" s="32">
        <v>13</v>
      </c>
      <c r="B18" s="112" t="s">
        <v>173</v>
      </c>
      <c r="C18" s="90">
        <f t="shared" si="1"/>
        <v>14</v>
      </c>
      <c r="D18" s="90"/>
      <c r="E18" s="90">
        <v>1</v>
      </c>
      <c r="F18" s="90">
        <f t="shared" si="0"/>
        <v>13</v>
      </c>
      <c r="G18" s="32">
        <f t="shared" si="2"/>
        <v>13</v>
      </c>
      <c r="H18" s="33"/>
      <c r="I18" s="32">
        <v>5</v>
      </c>
      <c r="J18" s="33"/>
      <c r="K18" s="32">
        <v>8</v>
      </c>
      <c r="L18" s="33"/>
      <c r="M18" s="32"/>
      <c r="N18" s="33"/>
      <c r="O18" s="32"/>
      <c r="P18" s="33"/>
      <c r="Q18" s="32">
        <v>2</v>
      </c>
      <c r="R18" s="32"/>
    </row>
    <row r="19" spans="1:18" s="78" customFormat="1" ht="24">
      <c r="A19" s="32">
        <v>14</v>
      </c>
      <c r="B19" s="112" t="s">
        <v>174</v>
      </c>
      <c r="C19" s="90">
        <f t="shared" si="1"/>
        <v>2</v>
      </c>
      <c r="D19" s="90"/>
      <c r="E19" s="90"/>
      <c r="F19" s="90">
        <f t="shared" si="0"/>
        <v>2</v>
      </c>
      <c r="G19" s="32">
        <f t="shared" si="2"/>
        <v>2</v>
      </c>
      <c r="H19" s="33"/>
      <c r="I19" s="32">
        <v>2</v>
      </c>
      <c r="J19" s="33"/>
      <c r="K19" s="32">
        <v>0</v>
      </c>
      <c r="L19" s="33"/>
      <c r="M19" s="32"/>
      <c r="N19" s="33"/>
      <c r="O19" s="32"/>
      <c r="P19" s="33"/>
      <c r="Q19" s="32">
        <v>4</v>
      </c>
      <c r="R19" s="32"/>
    </row>
    <row r="20" spans="1:18" s="78" customFormat="1" ht="24">
      <c r="A20" s="32">
        <v>15</v>
      </c>
      <c r="B20" s="112" t="s">
        <v>175</v>
      </c>
      <c r="C20" s="90">
        <f t="shared" si="1"/>
        <v>8</v>
      </c>
      <c r="D20" s="90">
        <v>1</v>
      </c>
      <c r="E20" s="90"/>
      <c r="F20" s="90">
        <f t="shared" si="0"/>
        <v>7</v>
      </c>
      <c r="G20" s="32">
        <f t="shared" si="2"/>
        <v>6</v>
      </c>
      <c r="H20" s="33"/>
      <c r="I20" s="32">
        <v>4</v>
      </c>
      <c r="J20" s="33"/>
      <c r="K20" s="32">
        <v>2</v>
      </c>
      <c r="L20" s="33"/>
      <c r="M20" s="32">
        <v>1</v>
      </c>
      <c r="N20" s="33"/>
      <c r="O20" s="32"/>
      <c r="P20" s="33"/>
      <c r="Q20" s="32">
        <v>1</v>
      </c>
      <c r="R20" s="32"/>
    </row>
    <row r="21" spans="1:18" s="78" customFormat="1" ht="24">
      <c r="A21" s="32">
        <v>16</v>
      </c>
      <c r="B21" s="112" t="s">
        <v>176</v>
      </c>
      <c r="C21" s="90">
        <f t="shared" si="1"/>
        <v>15</v>
      </c>
      <c r="D21" s="90"/>
      <c r="E21" s="90">
        <v>1</v>
      </c>
      <c r="F21" s="90">
        <f t="shared" si="0"/>
        <v>14</v>
      </c>
      <c r="G21" s="32">
        <f t="shared" si="2"/>
        <v>14</v>
      </c>
      <c r="H21" s="33"/>
      <c r="I21" s="32">
        <v>1</v>
      </c>
      <c r="J21" s="33"/>
      <c r="K21" s="32">
        <v>13</v>
      </c>
      <c r="L21" s="33"/>
      <c r="M21" s="32"/>
      <c r="N21" s="33"/>
      <c r="O21" s="32"/>
      <c r="P21" s="33"/>
      <c r="Q21" s="32">
        <v>1</v>
      </c>
      <c r="R21" s="32"/>
    </row>
    <row r="22" spans="1:18" s="78" customFormat="1" ht="24">
      <c r="A22" s="32">
        <v>17</v>
      </c>
      <c r="B22" s="112" t="s">
        <v>177</v>
      </c>
      <c r="C22" s="90">
        <f t="shared" si="1"/>
        <v>6</v>
      </c>
      <c r="D22" s="90"/>
      <c r="E22" s="90"/>
      <c r="F22" s="90">
        <f t="shared" si="0"/>
        <v>6</v>
      </c>
      <c r="G22" s="32">
        <f t="shared" si="2"/>
        <v>6</v>
      </c>
      <c r="H22" s="33"/>
      <c r="I22" s="32">
        <v>3</v>
      </c>
      <c r="J22" s="33"/>
      <c r="K22" s="32">
        <v>3</v>
      </c>
      <c r="L22" s="33"/>
      <c r="M22" s="32"/>
      <c r="N22" s="33"/>
      <c r="O22" s="32"/>
      <c r="P22" s="33"/>
      <c r="Q22" s="32">
        <v>8</v>
      </c>
      <c r="R22" s="32"/>
    </row>
    <row r="23" spans="1:18" s="78" customFormat="1" ht="24">
      <c r="A23" s="32">
        <v>18</v>
      </c>
      <c r="B23" s="112" t="s">
        <v>178</v>
      </c>
      <c r="C23" s="90">
        <f t="shared" si="1"/>
        <v>8</v>
      </c>
      <c r="D23" s="90"/>
      <c r="E23" s="90"/>
      <c r="F23" s="90">
        <f t="shared" si="0"/>
        <v>8</v>
      </c>
      <c r="G23" s="32">
        <f t="shared" si="2"/>
        <v>8</v>
      </c>
      <c r="H23" s="33"/>
      <c r="I23" s="32">
        <v>7</v>
      </c>
      <c r="J23" s="33"/>
      <c r="K23" s="32">
        <v>1</v>
      </c>
      <c r="L23" s="33"/>
      <c r="M23" s="32"/>
      <c r="N23" s="33"/>
      <c r="O23" s="32"/>
      <c r="P23" s="33"/>
      <c r="Q23" s="32">
        <v>4</v>
      </c>
      <c r="R23" s="32"/>
    </row>
    <row r="24" spans="1:18" s="78" customFormat="1" ht="36">
      <c r="A24" s="32">
        <v>19</v>
      </c>
      <c r="B24" s="113" t="s">
        <v>332</v>
      </c>
      <c r="C24" s="90">
        <f t="shared" si="1"/>
        <v>7</v>
      </c>
      <c r="D24" s="90"/>
      <c r="E24" s="90"/>
      <c r="F24" s="90">
        <f t="shared" si="0"/>
        <v>7</v>
      </c>
      <c r="G24" s="32">
        <f t="shared" si="2"/>
        <v>7</v>
      </c>
      <c r="H24" s="33"/>
      <c r="I24" s="32">
        <v>5</v>
      </c>
      <c r="J24" s="33"/>
      <c r="K24" s="32">
        <v>2</v>
      </c>
      <c r="L24" s="33"/>
      <c r="M24" s="32"/>
      <c r="N24" s="33"/>
      <c r="O24" s="32"/>
      <c r="P24" s="33"/>
      <c r="Q24" s="32">
        <v>1</v>
      </c>
      <c r="R24" s="32"/>
    </row>
    <row r="25" spans="1:18" s="78" customFormat="1" ht="24">
      <c r="A25" s="32">
        <v>20</v>
      </c>
      <c r="B25" s="112" t="s">
        <v>179</v>
      </c>
      <c r="C25" s="90">
        <f t="shared" si="1"/>
        <v>6</v>
      </c>
      <c r="D25" s="90"/>
      <c r="E25" s="90"/>
      <c r="F25" s="90">
        <f t="shared" si="0"/>
        <v>6</v>
      </c>
      <c r="G25" s="32">
        <f t="shared" si="2"/>
        <v>6</v>
      </c>
      <c r="H25" s="33"/>
      <c r="I25" s="32">
        <v>5</v>
      </c>
      <c r="J25" s="33"/>
      <c r="K25" s="32">
        <v>1</v>
      </c>
      <c r="L25" s="33"/>
      <c r="M25" s="32"/>
      <c r="N25" s="33"/>
      <c r="O25" s="32"/>
      <c r="P25" s="33"/>
      <c r="Q25" s="32">
        <v>0</v>
      </c>
      <c r="R25" s="32"/>
    </row>
    <row r="26" spans="1:18" s="78" customFormat="1" ht="27" customHeight="1">
      <c r="A26" s="32">
        <v>21</v>
      </c>
      <c r="B26" s="112" t="s">
        <v>180</v>
      </c>
      <c r="C26" s="90">
        <f t="shared" si="1"/>
        <v>11</v>
      </c>
      <c r="D26" s="90"/>
      <c r="E26" s="90">
        <v>4</v>
      </c>
      <c r="F26" s="90">
        <f t="shared" si="0"/>
        <v>7</v>
      </c>
      <c r="G26" s="32">
        <f t="shared" si="2"/>
        <v>7</v>
      </c>
      <c r="H26" s="33"/>
      <c r="I26" s="32">
        <v>5</v>
      </c>
      <c r="J26" s="33"/>
      <c r="K26" s="32">
        <v>2</v>
      </c>
      <c r="L26" s="33"/>
      <c r="M26" s="32"/>
      <c r="N26" s="33"/>
      <c r="O26" s="32"/>
      <c r="P26" s="33"/>
      <c r="Q26" s="32">
        <v>4</v>
      </c>
      <c r="R26" s="32"/>
    </row>
    <row r="27" spans="1:18" s="78" customFormat="1" ht="24">
      <c r="A27" s="32">
        <v>22</v>
      </c>
      <c r="B27" s="112" t="s">
        <v>181</v>
      </c>
      <c r="C27" s="90">
        <f t="shared" si="1"/>
        <v>10</v>
      </c>
      <c r="D27" s="90"/>
      <c r="E27" s="90"/>
      <c r="F27" s="90">
        <f t="shared" si="0"/>
        <v>10</v>
      </c>
      <c r="G27" s="32">
        <f t="shared" si="2"/>
        <v>10</v>
      </c>
      <c r="H27" s="33"/>
      <c r="I27" s="32">
        <v>4</v>
      </c>
      <c r="J27" s="33"/>
      <c r="K27" s="32">
        <v>6</v>
      </c>
      <c r="L27" s="33"/>
      <c r="M27" s="32"/>
      <c r="N27" s="33"/>
      <c r="O27" s="32"/>
      <c r="P27" s="33"/>
      <c r="Q27" s="32">
        <v>4</v>
      </c>
      <c r="R27" s="32"/>
    </row>
    <row r="28" spans="1:18" s="78" customFormat="1" ht="24">
      <c r="A28" s="32">
        <v>23</v>
      </c>
      <c r="B28" s="112" t="s">
        <v>182</v>
      </c>
      <c r="C28" s="90">
        <f t="shared" si="1"/>
        <v>7</v>
      </c>
      <c r="D28" s="90"/>
      <c r="E28" s="90"/>
      <c r="F28" s="90">
        <f t="shared" si="0"/>
        <v>7</v>
      </c>
      <c r="G28" s="32">
        <f t="shared" si="2"/>
        <v>7</v>
      </c>
      <c r="H28" s="33"/>
      <c r="I28" s="32">
        <v>4</v>
      </c>
      <c r="J28" s="33"/>
      <c r="K28" s="32">
        <v>3</v>
      </c>
      <c r="L28" s="33"/>
      <c r="M28" s="32"/>
      <c r="N28" s="33"/>
      <c r="O28" s="32"/>
      <c r="P28" s="33"/>
      <c r="Q28" s="32">
        <v>0</v>
      </c>
      <c r="R28" s="32"/>
    </row>
    <row r="29" spans="1:18" s="78" customFormat="1" ht="24">
      <c r="A29" s="32">
        <v>24</v>
      </c>
      <c r="B29" s="112" t="s">
        <v>183</v>
      </c>
      <c r="C29" s="90">
        <f t="shared" si="1"/>
        <v>8</v>
      </c>
      <c r="D29" s="90"/>
      <c r="E29" s="90">
        <v>1</v>
      </c>
      <c r="F29" s="90">
        <f t="shared" si="0"/>
        <v>7</v>
      </c>
      <c r="G29" s="32">
        <f t="shared" si="2"/>
        <v>7</v>
      </c>
      <c r="H29" s="33"/>
      <c r="I29" s="32">
        <v>6</v>
      </c>
      <c r="J29" s="33"/>
      <c r="K29" s="32">
        <v>1</v>
      </c>
      <c r="L29" s="33"/>
      <c r="M29" s="32"/>
      <c r="N29" s="33"/>
      <c r="O29" s="32"/>
      <c r="P29" s="33"/>
      <c r="Q29" s="32">
        <v>2</v>
      </c>
      <c r="R29" s="32"/>
    </row>
    <row r="30" spans="1:18" s="78" customFormat="1" ht="24">
      <c r="A30" s="32">
        <v>25</v>
      </c>
      <c r="B30" s="112" t="s">
        <v>184</v>
      </c>
      <c r="C30" s="90">
        <f t="shared" si="1"/>
        <v>5</v>
      </c>
      <c r="D30" s="90"/>
      <c r="E30" s="90"/>
      <c r="F30" s="90">
        <f t="shared" si="0"/>
        <v>5</v>
      </c>
      <c r="G30" s="32">
        <f t="shared" si="2"/>
        <v>5</v>
      </c>
      <c r="H30" s="33"/>
      <c r="I30" s="32">
        <v>3</v>
      </c>
      <c r="J30" s="33"/>
      <c r="K30" s="32">
        <v>2</v>
      </c>
      <c r="L30" s="33"/>
      <c r="M30" s="32"/>
      <c r="N30" s="33"/>
      <c r="O30" s="32"/>
      <c r="P30" s="33"/>
      <c r="Q30" s="32">
        <v>0</v>
      </c>
      <c r="R30" s="32"/>
    </row>
    <row r="31" spans="1:18" s="78" customFormat="1" ht="24">
      <c r="A31" s="32">
        <v>26</v>
      </c>
      <c r="B31" s="112" t="s">
        <v>185</v>
      </c>
      <c r="C31" s="90">
        <f t="shared" si="1"/>
        <v>12</v>
      </c>
      <c r="D31" s="90"/>
      <c r="E31" s="90">
        <v>2</v>
      </c>
      <c r="F31" s="90">
        <f t="shared" si="0"/>
        <v>10</v>
      </c>
      <c r="G31" s="32">
        <f t="shared" si="2"/>
        <v>10</v>
      </c>
      <c r="H31" s="33"/>
      <c r="I31" s="32">
        <v>5</v>
      </c>
      <c r="J31" s="33"/>
      <c r="K31" s="32">
        <v>5</v>
      </c>
      <c r="L31" s="33"/>
      <c r="M31" s="32"/>
      <c r="N31" s="33"/>
      <c r="O31" s="32"/>
      <c r="P31" s="33"/>
      <c r="Q31" s="32">
        <v>2</v>
      </c>
      <c r="R31" s="32"/>
    </row>
    <row r="32" spans="1:18" s="78" customFormat="1" ht="24">
      <c r="A32" s="32">
        <v>27</v>
      </c>
      <c r="B32" s="112" t="s">
        <v>186</v>
      </c>
      <c r="C32" s="90">
        <f t="shared" si="1"/>
        <v>23</v>
      </c>
      <c r="D32" s="90"/>
      <c r="E32" s="90">
        <v>1</v>
      </c>
      <c r="F32" s="90">
        <f t="shared" si="0"/>
        <v>22</v>
      </c>
      <c r="G32" s="32">
        <f t="shared" si="2"/>
        <v>22</v>
      </c>
      <c r="H32" s="33"/>
      <c r="I32" s="32">
        <v>17</v>
      </c>
      <c r="J32" s="33"/>
      <c r="K32" s="32">
        <v>5</v>
      </c>
      <c r="L32" s="33"/>
      <c r="M32" s="32"/>
      <c r="N32" s="33"/>
      <c r="O32" s="32"/>
      <c r="P32" s="33"/>
      <c r="Q32" s="32">
        <v>12</v>
      </c>
      <c r="R32" s="32"/>
    </row>
    <row r="33" spans="1:18" s="78" customFormat="1" ht="24">
      <c r="A33" s="32">
        <v>28</v>
      </c>
      <c r="B33" s="112" t="s">
        <v>187</v>
      </c>
      <c r="C33" s="90">
        <f t="shared" si="1"/>
        <v>17</v>
      </c>
      <c r="D33" s="90">
        <v>1</v>
      </c>
      <c r="E33" s="90">
        <v>1</v>
      </c>
      <c r="F33" s="90">
        <f t="shared" si="0"/>
        <v>15</v>
      </c>
      <c r="G33" s="32">
        <f t="shared" si="2"/>
        <v>15</v>
      </c>
      <c r="H33" s="33"/>
      <c r="I33" s="32">
        <v>8</v>
      </c>
      <c r="J33" s="33"/>
      <c r="K33" s="32">
        <v>7</v>
      </c>
      <c r="L33" s="33"/>
      <c r="M33" s="32"/>
      <c r="N33" s="33"/>
      <c r="O33" s="32"/>
      <c r="P33" s="33"/>
      <c r="Q33" s="32">
        <v>1</v>
      </c>
      <c r="R33" s="32"/>
    </row>
    <row r="34" spans="1:18" s="78" customFormat="1" ht="24">
      <c r="A34" s="32">
        <v>29</v>
      </c>
      <c r="B34" s="112" t="s">
        <v>188</v>
      </c>
      <c r="C34" s="90">
        <f t="shared" si="1"/>
        <v>12</v>
      </c>
      <c r="D34" s="90"/>
      <c r="E34" s="90">
        <v>1</v>
      </c>
      <c r="F34" s="90">
        <f t="shared" si="0"/>
        <v>11</v>
      </c>
      <c r="G34" s="32">
        <f t="shared" si="2"/>
        <v>11</v>
      </c>
      <c r="H34" s="33"/>
      <c r="I34" s="32">
        <v>3</v>
      </c>
      <c r="J34" s="33"/>
      <c r="K34" s="32">
        <v>8</v>
      </c>
      <c r="L34" s="33"/>
      <c r="M34" s="32"/>
      <c r="N34" s="33"/>
      <c r="O34" s="32"/>
      <c r="P34" s="33"/>
      <c r="Q34" s="32">
        <v>2</v>
      </c>
      <c r="R34" s="32"/>
    </row>
    <row r="35" spans="1:18" s="78" customFormat="1" ht="48">
      <c r="A35" s="32">
        <v>30</v>
      </c>
      <c r="B35" s="112" t="s">
        <v>189</v>
      </c>
      <c r="C35" s="90">
        <f t="shared" si="1"/>
        <v>13</v>
      </c>
      <c r="D35" s="90"/>
      <c r="E35" s="90">
        <v>1</v>
      </c>
      <c r="F35" s="90">
        <f t="shared" si="0"/>
        <v>12</v>
      </c>
      <c r="G35" s="32">
        <f t="shared" si="2"/>
        <v>12</v>
      </c>
      <c r="H35" s="33"/>
      <c r="I35" s="32">
        <v>6</v>
      </c>
      <c r="J35" s="33"/>
      <c r="K35" s="32">
        <v>6</v>
      </c>
      <c r="L35" s="33"/>
      <c r="M35" s="32"/>
      <c r="N35" s="33"/>
      <c r="O35" s="32"/>
      <c r="P35" s="33"/>
      <c r="Q35" s="32">
        <v>0</v>
      </c>
      <c r="R35" s="32"/>
    </row>
    <row r="36" spans="1:18" s="78" customFormat="1" ht="36">
      <c r="A36" s="32">
        <v>31</v>
      </c>
      <c r="B36" s="112" t="s">
        <v>190</v>
      </c>
      <c r="C36" s="90">
        <f t="shared" si="1"/>
        <v>2</v>
      </c>
      <c r="D36" s="90">
        <v>1</v>
      </c>
      <c r="E36" s="90"/>
      <c r="F36" s="90">
        <f t="shared" si="0"/>
        <v>1</v>
      </c>
      <c r="G36" s="32">
        <f t="shared" si="2"/>
        <v>1</v>
      </c>
      <c r="H36" s="33"/>
      <c r="I36" s="32">
        <v>1</v>
      </c>
      <c r="J36" s="33"/>
      <c r="K36" s="32"/>
      <c r="L36" s="33"/>
      <c r="M36" s="32"/>
      <c r="N36" s="33"/>
      <c r="O36" s="32"/>
      <c r="P36" s="33"/>
      <c r="Q36" s="32">
        <v>1</v>
      </c>
      <c r="R36" s="32"/>
    </row>
    <row r="37" spans="1:18" s="78" customFormat="1" ht="24">
      <c r="A37" s="32">
        <v>32</v>
      </c>
      <c r="B37" s="112" t="s">
        <v>191</v>
      </c>
      <c r="C37" s="90">
        <f t="shared" si="1"/>
        <v>10</v>
      </c>
      <c r="D37" s="90"/>
      <c r="E37" s="90"/>
      <c r="F37" s="90">
        <f t="shared" si="0"/>
        <v>10</v>
      </c>
      <c r="G37" s="32">
        <f t="shared" si="2"/>
        <v>9</v>
      </c>
      <c r="H37" s="33"/>
      <c r="I37" s="32">
        <v>5</v>
      </c>
      <c r="J37" s="33"/>
      <c r="K37" s="32">
        <v>4</v>
      </c>
      <c r="L37" s="33"/>
      <c r="M37" s="32">
        <v>1</v>
      </c>
      <c r="N37" s="33"/>
      <c r="O37" s="32"/>
      <c r="P37" s="33"/>
      <c r="Q37" s="32">
        <v>9</v>
      </c>
      <c r="R37" s="32"/>
    </row>
    <row r="38" spans="1:18" s="78" customFormat="1" ht="24">
      <c r="A38" s="32">
        <v>33</v>
      </c>
      <c r="B38" s="112" t="s">
        <v>192</v>
      </c>
      <c r="C38" s="90">
        <f t="shared" si="1"/>
        <v>3</v>
      </c>
      <c r="D38" s="90"/>
      <c r="E38" s="90"/>
      <c r="F38" s="90">
        <f t="shared" si="0"/>
        <v>3</v>
      </c>
      <c r="G38" s="32">
        <f t="shared" si="2"/>
        <v>3</v>
      </c>
      <c r="H38" s="33"/>
      <c r="I38" s="32">
        <v>3</v>
      </c>
      <c r="J38" s="33"/>
      <c r="K38" s="32"/>
      <c r="L38" s="33"/>
      <c r="M38" s="32"/>
      <c r="N38" s="33"/>
      <c r="O38" s="32"/>
      <c r="P38" s="33"/>
      <c r="Q38" s="32">
        <v>5</v>
      </c>
      <c r="R38" s="32"/>
    </row>
    <row r="39" spans="1:18" s="78" customFormat="1" ht="36">
      <c r="A39" s="32">
        <v>34</v>
      </c>
      <c r="B39" s="112" t="s">
        <v>193</v>
      </c>
      <c r="C39" s="90">
        <f t="shared" si="1"/>
        <v>3</v>
      </c>
      <c r="D39" s="90"/>
      <c r="E39" s="90"/>
      <c r="F39" s="90">
        <f t="shared" si="0"/>
        <v>3</v>
      </c>
      <c r="G39" s="32">
        <f t="shared" si="2"/>
        <v>3</v>
      </c>
      <c r="H39" s="33"/>
      <c r="I39" s="32">
        <v>3</v>
      </c>
      <c r="J39" s="33"/>
      <c r="K39" s="32"/>
      <c r="L39" s="33"/>
      <c r="M39" s="32"/>
      <c r="N39" s="33"/>
      <c r="O39" s="32"/>
      <c r="P39" s="33"/>
      <c r="Q39" s="32">
        <v>2</v>
      </c>
      <c r="R39" s="32"/>
    </row>
    <row r="40" spans="1:18" s="78" customFormat="1" ht="24">
      <c r="A40" s="32">
        <v>35</v>
      </c>
      <c r="B40" s="112" t="s">
        <v>194</v>
      </c>
      <c r="C40" s="90">
        <f t="shared" si="1"/>
        <v>8</v>
      </c>
      <c r="D40" s="90"/>
      <c r="E40" s="90"/>
      <c r="F40" s="90">
        <f t="shared" si="0"/>
        <v>8</v>
      </c>
      <c r="G40" s="32">
        <f t="shared" si="2"/>
        <v>8</v>
      </c>
      <c r="H40" s="33"/>
      <c r="I40" s="32">
        <v>7</v>
      </c>
      <c r="J40" s="33"/>
      <c r="K40" s="32">
        <v>1</v>
      </c>
      <c r="L40" s="33"/>
      <c r="M40" s="32"/>
      <c r="N40" s="33"/>
      <c r="O40" s="32"/>
      <c r="P40" s="33"/>
      <c r="Q40" s="32">
        <v>0</v>
      </c>
      <c r="R40" s="32"/>
    </row>
    <row r="41" spans="1:18" s="78" customFormat="1" ht="36">
      <c r="A41" s="32">
        <v>36</v>
      </c>
      <c r="B41" s="112" t="s">
        <v>195</v>
      </c>
      <c r="C41" s="90">
        <f t="shared" si="1"/>
        <v>11</v>
      </c>
      <c r="D41" s="90"/>
      <c r="E41" s="90"/>
      <c r="F41" s="90">
        <f t="shared" si="0"/>
        <v>11</v>
      </c>
      <c r="G41" s="32">
        <f t="shared" si="2"/>
        <v>11</v>
      </c>
      <c r="H41" s="33"/>
      <c r="I41" s="32">
        <v>2</v>
      </c>
      <c r="J41" s="33"/>
      <c r="K41" s="32">
        <v>9</v>
      </c>
      <c r="L41" s="33"/>
      <c r="M41" s="32"/>
      <c r="N41" s="33"/>
      <c r="O41" s="32"/>
      <c r="P41" s="33"/>
      <c r="Q41" s="32">
        <v>0</v>
      </c>
      <c r="R41" s="32"/>
    </row>
    <row r="42" spans="1:18" s="78" customFormat="1" ht="24">
      <c r="A42" s="32">
        <v>37</v>
      </c>
      <c r="B42" s="112" t="s">
        <v>196</v>
      </c>
      <c r="C42" s="90">
        <f t="shared" si="1"/>
        <v>11</v>
      </c>
      <c r="D42" s="90"/>
      <c r="E42" s="90">
        <v>1</v>
      </c>
      <c r="F42" s="90">
        <f t="shared" si="0"/>
        <v>10</v>
      </c>
      <c r="G42" s="32">
        <f t="shared" si="2"/>
        <v>9</v>
      </c>
      <c r="H42" s="33"/>
      <c r="I42" s="32">
        <v>6</v>
      </c>
      <c r="J42" s="33"/>
      <c r="K42" s="32">
        <v>3</v>
      </c>
      <c r="L42" s="33"/>
      <c r="M42" s="32">
        <v>1</v>
      </c>
      <c r="N42" s="33"/>
      <c r="O42" s="32"/>
      <c r="P42" s="33"/>
      <c r="Q42" s="32">
        <v>2</v>
      </c>
      <c r="R42" s="32"/>
    </row>
    <row r="43" spans="1:18" s="78" customFormat="1" ht="24">
      <c r="A43" s="32">
        <v>38</v>
      </c>
      <c r="B43" s="112" t="s">
        <v>197</v>
      </c>
      <c r="C43" s="90">
        <f t="shared" si="1"/>
        <v>8</v>
      </c>
      <c r="D43" s="90"/>
      <c r="E43" s="90"/>
      <c r="F43" s="90">
        <f t="shared" si="0"/>
        <v>8</v>
      </c>
      <c r="G43" s="32">
        <f t="shared" si="2"/>
        <v>8</v>
      </c>
      <c r="H43" s="33"/>
      <c r="I43" s="32">
        <v>4</v>
      </c>
      <c r="J43" s="33"/>
      <c r="K43" s="32">
        <v>4</v>
      </c>
      <c r="L43" s="33"/>
      <c r="M43" s="32"/>
      <c r="N43" s="33"/>
      <c r="O43" s="32"/>
      <c r="P43" s="33"/>
      <c r="Q43" s="32">
        <v>2</v>
      </c>
      <c r="R43" s="32"/>
    </row>
    <row r="44" spans="1:18" s="78" customFormat="1" ht="36">
      <c r="A44" s="32">
        <v>39</v>
      </c>
      <c r="B44" s="112" t="s">
        <v>198</v>
      </c>
      <c r="C44" s="90">
        <f t="shared" si="1"/>
        <v>8</v>
      </c>
      <c r="D44" s="90"/>
      <c r="E44" s="90"/>
      <c r="F44" s="90">
        <f t="shared" si="0"/>
        <v>8</v>
      </c>
      <c r="G44" s="32">
        <f t="shared" si="2"/>
        <v>8</v>
      </c>
      <c r="H44" s="33"/>
      <c r="I44" s="32">
        <v>6</v>
      </c>
      <c r="J44" s="33"/>
      <c r="K44" s="32">
        <v>2</v>
      </c>
      <c r="L44" s="33"/>
      <c r="M44" s="32"/>
      <c r="N44" s="33"/>
      <c r="O44" s="32"/>
      <c r="P44" s="33"/>
      <c r="Q44" s="32">
        <v>2</v>
      </c>
      <c r="R44" s="32"/>
    </row>
    <row r="45" spans="1:18" s="78" customFormat="1" ht="36">
      <c r="A45" s="32">
        <v>40</v>
      </c>
      <c r="B45" s="112" t="s">
        <v>199</v>
      </c>
      <c r="C45" s="90">
        <f t="shared" si="1"/>
        <v>6</v>
      </c>
      <c r="D45" s="90"/>
      <c r="E45" s="90"/>
      <c r="F45" s="90">
        <f t="shared" si="0"/>
        <v>6</v>
      </c>
      <c r="G45" s="32">
        <f t="shared" si="2"/>
        <v>6</v>
      </c>
      <c r="H45" s="33"/>
      <c r="I45" s="32">
        <v>3</v>
      </c>
      <c r="J45" s="33"/>
      <c r="K45" s="32">
        <v>3</v>
      </c>
      <c r="L45" s="33"/>
      <c r="M45" s="32"/>
      <c r="N45" s="33"/>
      <c r="O45" s="32"/>
      <c r="P45" s="33"/>
      <c r="Q45" s="32">
        <v>5</v>
      </c>
      <c r="R45" s="32"/>
    </row>
    <row r="46" spans="1:18" s="78" customFormat="1" ht="24">
      <c r="A46" s="32">
        <v>41</v>
      </c>
      <c r="B46" s="112" t="s">
        <v>200</v>
      </c>
      <c r="C46" s="90">
        <f t="shared" si="1"/>
        <v>5</v>
      </c>
      <c r="D46" s="90"/>
      <c r="E46" s="90"/>
      <c r="F46" s="90">
        <f t="shared" si="0"/>
        <v>5</v>
      </c>
      <c r="G46" s="32">
        <f t="shared" si="2"/>
        <v>5</v>
      </c>
      <c r="H46" s="33"/>
      <c r="I46" s="32">
        <v>3</v>
      </c>
      <c r="J46" s="33"/>
      <c r="K46" s="32">
        <v>2</v>
      </c>
      <c r="L46" s="33"/>
      <c r="M46" s="32"/>
      <c r="N46" s="33"/>
      <c r="O46" s="32"/>
      <c r="P46" s="33"/>
      <c r="Q46" s="32">
        <v>1</v>
      </c>
      <c r="R46" s="32"/>
    </row>
    <row r="47" spans="1:18" s="78" customFormat="1" ht="24">
      <c r="A47" s="32">
        <v>42</v>
      </c>
      <c r="B47" s="112" t="s">
        <v>308</v>
      </c>
      <c r="C47" s="90">
        <f t="shared" si="1"/>
        <v>13</v>
      </c>
      <c r="D47" s="90"/>
      <c r="E47" s="90">
        <v>1</v>
      </c>
      <c r="F47" s="90">
        <f t="shared" si="0"/>
        <v>12</v>
      </c>
      <c r="G47" s="32">
        <f t="shared" si="2"/>
        <v>12</v>
      </c>
      <c r="H47" s="33"/>
      <c r="I47" s="32">
        <v>6</v>
      </c>
      <c r="J47" s="33"/>
      <c r="K47" s="32">
        <v>6</v>
      </c>
      <c r="L47" s="33"/>
      <c r="M47" s="32"/>
      <c r="N47" s="33"/>
      <c r="O47" s="32"/>
      <c r="P47" s="33"/>
      <c r="Q47" s="32">
        <v>0</v>
      </c>
      <c r="R47" s="32"/>
    </row>
    <row r="48" spans="1:18" s="78" customFormat="1" ht="24">
      <c r="A48" s="32">
        <v>43</v>
      </c>
      <c r="B48" s="112" t="s">
        <v>201</v>
      </c>
      <c r="C48" s="90">
        <f t="shared" si="1"/>
        <v>6</v>
      </c>
      <c r="D48" s="90"/>
      <c r="E48" s="90"/>
      <c r="F48" s="90">
        <f t="shared" si="0"/>
        <v>6</v>
      </c>
      <c r="G48" s="32">
        <f t="shared" si="2"/>
        <v>6</v>
      </c>
      <c r="H48" s="33"/>
      <c r="I48" s="32">
        <v>4</v>
      </c>
      <c r="J48" s="33"/>
      <c r="K48" s="32">
        <v>2</v>
      </c>
      <c r="L48" s="33"/>
      <c r="M48" s="32"/>
      <c r="N48" s="33"/>
      <c r="O48" s="32"/>
      <c r="P48" s="33"/>
      <c r="Q48" s="32">
        <v>3</v>
      </c>
      <c r="R48" s="32"/>
    </row>
    <row r="49" spans="1:18" s="78" customFormat="1" ht="24">
      <c r="A49" s="32">
        <v>44</v>
      </c>
      <c r="B49" s="112" t="s">
        <v>202</v>
      </c>
      <c r="C49" s="90">
        <f t="shared" si="1"/>
        <v>12</v>
      </c>
      <c r="D49" s="90"/>
      <c r="E49" s="90"/>
      <c r="F49" s="90">
        <f t="shared" si="0"/>
        <v>12</v>
      </c>
      <c r="G49" s="32">
        <f t="shared" si="2"/>
        <v>11</v>
      </c>
      <c r="H49" s="33"/>
      <c r="I49" s="32">
        <v>9</v>
      </c>
      <c r="J49" s="33"/>
      <c r="K49" s="32">
        <v>2</v>
      </c>
      <c r="L49" s="33"/>
      <c r="M49" s="32">
        <v>1</v>
      </c>
      <c r="N49" s="33"/>
      <c r="O49" s="32"/>
      <c r="P49" s="33"/>
      <c r="Q49" s="32">
        <v>0</v>
      </c>
      <c r="R49" s="32"/>
    </row>
    <row r="50" spans="1:18" s="78" customFormat="1" ht="24">
      <c r="A50" s="32">
        <v>45</v>
      </c>
      <c r="B50" s="112" t="s">
        <v>203</v>
      </c>
      <c r="C50" s="90">
        <f t="shared" si="1"/>
        <v>10</v>
      </c>
      <c r="D50" s="90"/>
      <c r="E50" s="90"/>
      <c r="F50" s="90">
        <f t="shared" si="0"/>
        <v>10</v>
      </c>
      <c r="G50" s="32">
        <f t="shared" si="2"/>
        <v>9</v>
      </c>
      <c r="H50" s="33"/>
      <c r="I50" s="32">
        <v>4</v>
      </c>
      <c r="J50" s="33"/>
      <c r="K50" s="32">
        <v>5</v>
      </c>
      <c r="L50" s="33"/>
      <c r="M50" s="32">
        <v>1</v>
      </c>
      <c r="N50" s="33"/>
      <c r="O50" s="32"/>
      <c r="P50" s="33"/>
      <c r="Q50" s="32">
        <v>2</v>
      </c>
      <c r="R50" s="32"/>
    </row>
    <row r="51" spans="1:18" s="78" customFormat="1" ht="24">
      <c r="A51" s="32">
        <v>46</v>
      </c>
      <c r="B51" s="112" t="s">
        <v>204</v>
      </c>
      <c r="C51" s="90">
        <f t="shared" si="1"/>
        <v>11</v>
      </c>
      <c r="D51" s="90"/>
      <c r="E51" s="90">
        <v>1</v>
      </c>
      <c r="F51" s="90">
        <f t="shared" si="0"/>
        <v>10</v>
      </c>
      <c r="G51" s="32">
        <f t="shared" si="2"/>
        <v>10</v>
      </c>
      <c r="H51" s="33"/>
      <c r="I51" s="32">
        <v>5</v>
      </c>
      <c r="J51" s="33"/>
      <c r="K51" s="32">
        <v>5</v>
      </c>
      <c r="L51" s="33"/>
      <c r="M51" s="32"/>
      <c r="N51" s="33"/>
      <c r="O51" s="32"/>
      <c r="P51" s="33"/>
      <c r="Q51" s="32">
        <v>3</v>
      </c>
      <c r="R51" s="32"/>
    </row>
    <row r="52" spans="1:18" s="78" customFormat="1" ht="24">
      <c r="A52" s="32">
        <v>47</v>
      </c>
      <c r="B52" s="112" t="s">
        <v>205</v>
      </c>
      <c r="C52" s="90">
        <f t="shared" si="1"/>
        <v>6</v>
      </c>
      <c r="D52" s="90"/>
      <c r="E52" s="90"/>
      <c r="F52" s="90">
        <f t="shared" si="0"/>
        <v>6</v>
      </c>
      <c r="G52" s="32">
        <f t="shared" si="2"/>
        <v>6</v>
      </c>
      <c r="H52" s="33"/>
      <c r="I52" s="32">
        <v>3</v>
      </c>
      <c r="J52" s="33"/>
      <c r="K52" s="32">
        <v>3</v>
      </c>
      <c r="L52" s="33"/>
      <c r="M52" s="32"/>
      <c r="N52" s="33"/>
      <c r="O52" s="32"/>
      <c r="P52" s="33"/>
      <c r="Q52" s="32">
        <v>0</v>
      </c>
      <c r="R52" s="32"/>
    </row>
    <row r="53" spans="1:18" s="78" customFormat="1" ht="24">
      <c r="A53" s="32">
        <v>48</v>
      </c>
      <c r="B53" s="112" t="s">
        <v>206</v>
      </c>
      <c r="C53" s="90">
        <f t="shared" si="1"/>
        <v>5</v>
      </c>
      <c r="D53" s="90"/>
      <c r="E53" s="90"/>
      <c r="F53" s="90">
        <f t="shared" si="0"/>
        <v>5</v>
      </c>
      <c r="G53" s="32">
        <f t="shared" si="2"/>
        <v>5</v>
      </c>
      <c r="H53" s="33"/>
      <c r="I53" s="32">
        <v>3</v>
      </c>
      <c r="J53" s="33"/>
      <c r="K53" s="32">
        <v>2</v>
      </c>
      <c r="L53" s="33"/>
      <c r="M53" s="32"/>
      <c r="N53" s="33"/>
      <c r="O53" s="32"/>
      <c r="P53" s="33"/>
      <c r="Q53" s="32">
        <v>1</v>
      </c>
      <c r="R53" s="32"/>
    </row>
    <row r="54" spans="1:18" s="78" customFormat="1" ht="36">
      <c r="A54" s="32">
        <v>49</v>
      </c>
      <c r="B54" s="112" t="s">
        <v>207</v>
      </c>
      <c r="C54" s="90">
        <f t="shared" si="1"/>
        <v>20</v>
      </c>
      <c r="D54" s="90">
        <v>1</v>
      </c>
      <c r="E54" s="90">
        <v>1</v>
      </c>
      <c r="F54" s="90">
        <f t="shared" si="0"/>
        <v>18</v>
      </c>
      <c r="G54" s="32">
        <f t="shared" si="2"/>
        <v>18</v>
      </c>
      <c r="H54" s="33"/>
      <c r="I54" s="32">
        <v>12</v>
      </c>
      <c r="J54" s="33"/>
      <c r="K54" s="32">
        <v>6</v>
      </c>
      <c r="L54" s="33"/>
      <c r="M54" s="32"/>
      <c r="N54" s="33"/>
      <c r="O54" s="32"/>
      <c r="P54" s="33"/>
      <c r="Q54" s="32">
        <v>4</v>
      </c>
      <c r="R54" s="32"/>
    </row>
    <row r="55" spans="1:18" s="78" customFormat="1" ht="36">
      <c r="A55" s="32">
        <v>50</v>
      </c>
      <c r="B55" s="112" t="s">
        <v>208</v>
      </c>
      <c r="C55" s="90">
        <f t="shared" si="1"/>
        <v>10</v>
      </c>
      <c r="D55" s="90"/>
      <c r="E55" s="90"/>
      <c r="F55" s="90">
        <f t="shared" si="0"/>
        <v>10</v>
      </c>
      <c r="G55" s="32">
        <f t="shared" si="2"/>
        <v>10</v>
      </c>
      <c r="H55" s="33"/>
      <c r="I55" s="32">
        <v>5</v>
      </c>
      <c r="J55" s="33"/>
      <c r="K55" s="32">
        <v>5</v>
      </c>
      <c r="L55" s="33"/>
      <c r="M55" s="32"/>
      <c r="N55" s="33"/>
      <c r="O55" s="32"/>
      <c r="P55" s="33"/>
      <c r="Q55" s="32">
        <v>0</v>
      </c>
      <c r="R55" s="32"/>
    </row>
    <row r="56" spans="1:18" s="78" customFormat="1" ht="24">
      <c r="A56" s="32">
        <v>51</v>
      </c>
      <c r="B56" s="112" t="s">
        <v>209</v>
      </c>
      <c r="C56" s="90">
        <f t="shared" si="1"/>
        <v>11</v>
      </c>
      <c r="D56" s="90"/>
      <c r="E56" s="90"/>
      <c r="F56" s="90">
        <f t="shared" si="0"/>
        <v>11</v>
      </c>
      <c r="G56" s="32">
        <f t="shared" si="2"/>
        <v>11</v>
      </c>
      <c r="H56" s="33"/>
      <c r="I56" s="32">
        <v>8</v>
      </c>
      <c r="J56" s="33"/>
      <c r="K56" s="32">
        <v>3</v>
      </c>
      <c r="L56" s="33"/>
      <c r="M56" s="32"/>
      <c r="N56" s="33"/>
      <c r="O56" s="32"/>
      <c r="P56" s="33"/>
      <c r="Q56" s="32">
        <v>1</v>
      </c>
      <c r="R56" s="32"/>
    </row>
    <row r="57" spans="1:18" s="78" customFormat="1" ht="24">
      <c r="A57" s="32">
        <v>52</v>
      </c>
      <c r="B57" s="112" t="s">
        <v>210</v>
      </c>
      <c r="C57" s="90">
        <f t="shared" si="1"/>
        <v>9</v>
      </c>
      <c r="D57" s="90"/>
      <c r="E57" s="90"/>
      <c r="F57" s="90">
        <f t="shared" si="0"/>
        <v>9</v>
      </c>
      <c r="G57" s="32">
        <f t="shared" si="2"/>
        <v>9</v>
      </c>
      <c r="H57" s="33"/>
      <c r="I57" s="32">
        <v>2</v>
      </c>
      <c r="J57" s="33"/>
      <c r="K57" s="32">
        <v>7</v>
      </c>
      <c r="L57" s="33"/>
      <c r="M57" s="32"/>
      <c r="N57" s="33"/>
      <c r="O57" s="32"/>
      <c r="P57" s="33"/>
      <c r="Q57" s="32">
        <v>0</v>
      </c>
      <c r="R57" s="32"/>
    </row>
    <row r="58" spans="1:18" s="78" customFormat="1" ht="24">
      <c r="A58" s="32">
        <v>53</v>
      </c>
      <c r="B58" s="112" t="s">
        <v>211</v>
      </c>
      <c r="C58" s="90">
        <f t="shared" si="1"/>
        <v>1</v>
      </c>
      <c r="D58" s="90"/>
      <c r="E58" s="90"/>
      <c r="F58" s="90">
        <f t="shared" si="0"/>
        <v>1</v>
      </c>
      <c r="G58" s="32">
        <f t="shared" si="2"/>
        <v>1</v>
      </c>
      <c r="H58" s="33"/>
      <c r="I58" s="32">
        <v>0</v>
      </c>
      <c r="J58" s="33"/>
      <c r="K58" s="32">
        <v>1</v>
      </c>
      <c r="L58" s="33"/>
      <c r="M58" s="32"/>
      <c r="N58" s="33"/>
      <c r="O58" s="32"/>
      <c r="P58" s="33"/>
      <c r="Q58" s="32">
        <v>3</v>
      </c>
      <c r="R58" s="32"/>
    </row>
    <row r="59" spans="1:18" s="78" customFormat="1" ht="36">
      <c r="A59" s="32">
        <v>54</v>
      </c>
      <c r="B59" s="112" t="s">
        <v>212</v>
      </c>
      <c r="C59" s="90">
        <f t="shared" si="1"/>
        <v>5</v>
      </c>
      <c r="D59" s="90">
        <v>1</v>
      </c>
      <c r="E59" s="90"/>
      <c r="F59" s="90">
        <f t="shared" si="0"/>
        <v>4</v>
      </c>
      <c r="G59" s="32">
        <f t="shared" si="2"/>
        <v>4</v>
      </c>
      <c r="H59" s="33"/>
      <c r="I59" s="32">
        <v>1</v>
      </c>
      <c r="J59" s="33"/>
      <c r="K59" s="32">
        <v>3</v>
      </c>
      <c r="L59" s="33"/>
      <c r="M59" s="32"/>
      <c r="N59" s="33"/>
      <c r="O59" s="32"/>
      <c r="P59" s="33"/>
      <c r="Q59" s="32">
        <v>5</v>
      </c>
      <c r="R59" s="32"/>
    </row>
    <row r="60" spans="1:18" s="78" customFormat="1" ht="24">
      <c r="A60" s="32">
        <v>55</v>
      </c>
      <c r="B60" s="112" t="s">
        <v>213</v>
      </c>
      <c r="C60" s="90">
        <f t="shared" si="1"/>
        <v>5</v>
      </c>
      <c r="D60" s="90"/>
      <c r="E60" s="90"/>
      <c r="F60" s="90">
        <f t="shared" si="0"/>
        <v>5</v>
      </c>
      <c r="G60" s="32">
        <f t="shared" si="2"/>
        <v>5</v>
      </c>
      <c r="H60" s="33"/>
      <c r="I60" s="32">
        <v>3</v>
      </c>
      <c r="J60" s="33"/>
      <c r="K60" s="32">
        <v>2</v>
      </c>
      <c r="L60" s="33"/>
      <c r="M60" s="32"/>
      <c r="N60" s="33"/>
      <c r="O60" s="32"/>
      <c r="P60" s="33"/>
      <c r="Q60" s="32">
        <v>2</v>
      </c>
      <c r="R60" s="32"/>
    </row>
    <row r="61" spans="1:18" s="78" customFormat="1" ht="24">
      <c r="A61" s="32">
        <v>56</v>
      </c>
      <c r="B61" s="112" t="s">
        <v>214</v>
      </c>
      <c r="C61" s="90">
        <f t="shared" si="1"/>
        <v>14</v>
      </c>
      <c r="D61" s="90">
        <v>2</v>
      </c>
      <c r="E61" s="90"/>
      <c r="F61" s="90">
        <f t="shared" si="0"/>
        <v>12</v>
      </c>
      <c r="G61" s="32">
        <f t="shared" si="2"/>
        <v>12</v>
      </c>
      <c r="H61" s="33"/>
      <c r="I61" s="32">
        <v>7</v>
      </c>
      <c r="J61" s="33"/>
      <c r="K61" s="32">
        <v>5</v>
      </c>
      <c r="L61" s="33"/>
      <c r="M61" s="32"/>
      <c r="N61" s="33"/>
      <c r="O61" s="32"/>
      <c r="P61" s="33"/>
      <c r="Q61" s="32">
        <v>10</v>
      </c>
      <c r="R61" s="32"/>
    </row>
    <row r="62" spans="1:18" s="78" customFormat="1" ht="15">
      <c r="A62" s="217" t="s">
        <v>215</v>
      </c>
      <c r="B62" s="218"/>
      <c r="C62" s="91">
        <f>SUM(D62:F62)</f>
        <v>539</v>
      </c>
      <c r="D62" s="91">
        <f>SUM(D6:D61)</f>
        <v>7</v>
      </c>
      <c r="E62" s="91">
        <f>SUM(E6:E61)</f>
        <v>18</v>
      </c>
      <c r="F62" s="91">
        <f t="shared" si="0"/>
        <v>514</v>
      </c>
      <c r="G62" s="91">
        <f>SUM(I62+K62)</f>
        <v>507</v>
      </c>
      <c r="H62" s="92">
        <f>G62/F62*100</f>
        <v>98.63813229571986</v>
      </c>
      <c r="I62" s="91">
        <f>SUM(I6:I61)</f>
        <v>280</v>
      </c>
      <c r="J62" s="92"/>
      <c r="K62" s="91">
        <f>SUM(K6:K61)</f>
        <v>227</v>
      </c>
      <c r="L62" s="92"/>
      <c r="M62" s="91">
        <f>SUM(M6:M61)</f>
        <v>7</v>
      </c>
      <c r="N62" s="92">
        <f>M62/F62*100</f>
        <v>1.3618677042801557</v>
      </c>
      <c r="O62" s="91">
        <f>SUM(O6:O61)</f>
        <v>0</v>
      </c>
      <c r="P62" s="92">
        <f>O62/F62*100</f>
        <v>0</v>
      </c>
      <c r="Q62" s="91">
        <f>SUM(Q6:Q61)</f>
        <v>153</v>
      </c>
      <c r="R62" s="91"/>
    </row>
    <row r="63" spans="1:18" s="78" customFormat="1" ht="12.75">
      <c r="A63" s="32">
        <v>1</v>
      </c>
      <c r="B63" s="93" t="s">
        <v>362</v>
      </c>
      <c r="C63" s="90">
        <f t="shared" si="1"/>
        <v>2</v>
      </c>
      <c r="D63" s="90"/>
      <c r="E63" s="90"/>
      <c r="F63" s="90">
        <f t="shared" si="0"/>
        <v>2</v>
      </c>
      <c r="G63" s="32">
        <f t="shared" si="2"/>
        <v>2</v>
      </c>
      <c r="H63" s="33"/>
      <c r="I63" s="32">
        <v>0</v>
      </c>
      <c r="J63" s="33"/>
      <c r="K63" s="32">
        <v>2</v>
      </c>
      <c r="L63" s="33"/>
      <c r="M63" s="32"/>
      <c r="N63" s="33"/>
      <c r="O63" s="32"/>
      <c r="P63" s="33"/>
      <c r="Q63" s="32"/>
      <c r="R63" s="32"/>
    </row>
    <row r="64" spans="1:18" s="78" customFormat="1" ht="12.75">
      <c r="A64" s="32">
        <v>2</v>
      </c>
      <c r="B64" s="93" t="s">
        <v>363</v>
      </c>
      <c r="C64" s="90">
        <f t="shared" si="1"/>
        <v>0</v>
      </c>
      <c r="D64" s="90"/>
      <c r="E64" s="90"/>
      <c r="F64" s="90">
        <f t="shared" si="0"/>
        <v>0</v>
      </c>
      <c r="G64" s="32">
        <f t="shared" si="2"/>
        <v>0</v>
      </c>
      <c r="H64" s="33"/>
      <c r="I64" s="32">
        <v>0</v>
      </c>
      <c r="J64" s="33"/>
      <c r="K64" s="32">
        <v>0</v>
      </c>
      <c r="L64" s="33"/>
      <c r="M64" s="32"/>
      <c r="N64" s="33"/>
      <c r="O64" s="32"/>
      <c r="P64" s="33"/>
      <c r="Q64" s="32"/>
      <c r="R64" s="32"/>
    </row>
    <row r="65" spans="1:18" s="78" customFormat="1" ht="12.75">
      <c r="A65" s="32">
        <v>3</v>
      </c>
      <c r="B65" s="93" t="s">
        <v>364</v>
      </c>
      <c r="C65" s="90">
        <f t="shared" si="1"/>
        <v>0</v>
      </c>
      <c r="D65" s="90"/>
      <c r="E65" s="90"/>
      <c r="F65" s="90">
        <f t="shared" si="0"/>
        <v>0</v>
      </c>
      <c r="G65" s="32">
        <f t="shared" si="2"/>
        <v>0</v>
      </c>
      <c r="H65" s="33"/>
      <c r="I65" s="32">
        <v>0</v>
      </c>
      <c r="J65" s="33"/>
      <c r="K65" s="32">
        <v>0</v>
      </c>
      <c r="L65" s="33"/>
      <c r="M65" s="32"/>
      <c r="N65" s="33"/>
      <c r="O65" s="32"/>
      <c r="P65" s="33"/>
      <c r="Q65" s="32"/>
      <c r="R65" s="32"/>
    </row>
    <row r="66" spans="1:18" s="78" customFormat="1" ht="24">
      <c r="A66" s="32">
        <v>4</v>
      </c>
      <c r="B66" s="93" t="s">
        <v>365</v>
      </c>
      <c r="C66" s="90">
        <f t="shared" si="1"/>
        <v>2</v>
      </c>
      <c r="D66" s="90"/>
      <c r="E66" s="90"/>
      <c r="F66" s="90">
        <f t="shared" si="0"/>
        <v>2</v>
      </c>
      <c r="G66" s="32">
        <f t="shared" si="2"/>
        <v>2</v>
      </c>
      <c r="H66" s="33"/>
      <c r="I66" s="32">
        <v>1</v>
      </c>
      <c r="J66" s="33"/>
      <c r="K66" s="32">
        <v>1</v>
      </c>
      <c r="L66" s="33"/>
      <c r="M66" s="32"/>
      <c r="N66" s="33"/>
      <c r="O66" s="32"/>
      <c r="P66" s="33"/>
      <c r="Q66" s="32"/>
      <c r="R66" s="32"/>
    </row>
    <row r="67" spans="1:18" s="78" customFormat="1" ht="12.75">
      <c r="A67" s="32">
        <v>5</v>
      </c>
      <c r="B67" s="93" t="s">
        <v>366</v>
      </c>
      <c r="C67" s="90">
        <f t="shared" si="1"/>
        <v>0</v>
      </c>
      <c r="D67" s="90"/>
      <c r="E67" s="90"/>
      <c r="F67" s="90">
        <f t="shared" si="0"/>
        <v>0</v>
      </c>
      <c r="G67" s="32">
        <f t="shared" si="2"/>
        <v>0</v>
      </c>
      <c r="H67" s="33"/>
      <c r="I67" s="32">
        <v>0</v>
      </c>
      <c r="J67" s="33"/>
      <c r="K67" s="32">
        <v>0</v>
      </c>
      <c r="L67" s="33"/>
      <c r="M67" s="32"/>
      <c r="N67" s="33"/>
      <c r="O67" s="32"/>
      <c r="P67" s="33"/>
      <c r="Q67" s="32"/>
      <c r="R67" s="32"/>
    </row>
    <row r="68" spans="1:18" s="78" customFormat="1" ht="36">
      <c r="A68" s="32">
        <v>6</v>
      </c>
      <c r="B68" s="93" t="s">
        <v>367</v>
      </c>
      <c r="C68" s="90">
        <f t="shared" si="1"/>
        <v>1</v>
      </c>
      <c r="D68" s="90"/>
      <c r="E68" s="90"/>
      <c r="F68" s="90">
        <f t="shared" si="0"/>
        <v>1</v>
      </c>
      <c r="G68" s="32">
        <f t="shared" si="2"/>
        <v>1</v>
      </c>
      <c r="H68" s="33"/>
      <c r="I68" s="32">
        <v>0</v>
      </c>
      <c r="J68" s="33"/>
      <c r="K68" s="32">
        <v>1</v>
      </c>
      <c r="L68" s="33"/>
      <c r="M68" s="32"/>
      <c r="N68" s="33"/>
      <c r="O68" s="32"/>
      <c r="P68" s="33"/>
      <c r="Q68" s="32"/>
      <c r="R68" s="32"/>
    </row>
    <row r="69" spans="1:18" s="78" customFormat="1" ht="24">
      <c r="A69" s="32">
        <v>7</v>
      </c>
      <c r="B69" s="93" t="s">
        <v>368</v>
      </c>
      <c r="C69" s="90">
        <f t="shared" si="1"/>
        <v>3</v>
      </c>
      <c r="D69" s="90"/>
      <c r="E69" s="90"/>
      <c r="F69" s="90">
        <f t="shared" si="0"/>
        <v>3</v>
      </c>
      <c r="G69" s="32">
        <f t="shared" si="2"/>
        <v>3</v>
      </c>
      <c r="H69" s="33"/>
      <c r="I69" s="32">
        <v>0</v>
      </c>
      <c r="J69" s="33"/>
      <c r="K69" s="32">
        <v>3</v>
      </c>
      <c r="L69" s="33"/>
      <c r="M69" s="32"/>
      <c r="N69" s="33"/>
      <c r="O69" s="32"/>
      <c r="P69" s="33"/>
      <c r="Q69" s="32"/>
      <c r="R69" s="32"/>
    </row>
    <row r="70" spans="1:18" s="78" customFormat="1" ht="24">
      <c r="A70" s="32">
        <v>8</v>
      </c>
      <c r="B70" s="93" t="s">
        <v>369</v>
      </c>
      <c r="C70" s="90">
        <f t="shared" si="1"/>
        <v>2</v>
      </c>
      <c r="D70" s="90"/>
      <c r="E70" s="90"/>
      <c r="F70" s="90">
        <f aca="true" t="shared" si="3" ref="F70:F133">SUM(G70+M70+O70)</f>
        <v>2</v>
      </c>
      <c r="G70" s="32">
        <f t="shared" si="2"/>
        <v>2</v>
      </c>
      <c r="H70" s="33"/>
      <c r="I70" s="32">
        <v>0</v>
      </c>
      <c r="J70" s="33"/>
      <c r="K70" s="32">
        <v>2</v>
      </c>
      <c r="L70" s="33"/>
      <c r="M70" s="32"/>
      <c r="N70" s="33"/>
      <c r="O70" s="32"/>
      <c r="P70" s="33"/>
      <c r="Q70" s="32"/>
      <c r="R70" s="32"/>
    </row>
    <row r="71" spans="1:18" s="78" customFormat="1" ht="12.75">
      <c r="A71" s="32">
        <v>9</v>
      </c>
      <c r="B71" s="93" t="s">
        <v>370</v>
      </c>
      <c r="C71" s="90">
        <f aca="true" t="shared" si="4" ref="C71:C77">SUM(D71:F71)</f>
        <v>4</v>
      </c>
      <c r="D71" s="90"/>
      <c r="E71" s="90"/>
      <c r="F71" s="90">
        <f t="shared" si="3"/>
        <v>4</v>
      </c>
      <c r="G71" s="32">
        <f>SUM(I71+K71)</f>
        <v>4</v>
      </c>
      <c r="H71" s="33"/>
      <c r="I71" s="32">
        <v>0</v>
      </c>
      <c r="J71" s="33"/>
      <c r="K71" s="32">
        <v>4</v>
      </c>
      <c r="L71" s="33"/>
      <c r="M71" s="32"/>
      <c r="N71" s="33"/>
      <c r="O71" s="32"/>
      <c r="P71" s="33"/>
      <c r="Q71" s="32"/>
      <c r="R71" s="32"/>
    </row>
    <row r="72" spans="1:18" s="78" customFormat="1" ht="24">
      <c r="A72" s="32">
        <v>10</v>
      </c>
      <c r="B72" s="93" t="s">
        <v>309</v>
      </c>
      <c r="C72" s="90">
        <f t="shared" si="4"/>
        <v>0</v>
      </c>
      <c r="D72" s="90"/>
      <c r="E72" s="90"/>
      <c r="F72" s="90">
        <f t="shared" si="3"/>
        <v>0</v>
      </c>
      <c r="G72" s="32">
        <f t="shared" si="2"/>
        <v>0</v>
      </c>
      <c r="H72" s="33"/>
      <c r="I72" s="32">
        <v>0</v>
      </c>
      <c r="J72" s="33"/>
      <c r="K72" s="32">
        <v>0</v>
      </c>
      <c r="L72" s="33"/>
      <c r="M72" s="32"/>
      <c r="N72" s="33"/>
      <c r="O72" s="32"/>
      <c r="P72" s="33"/>
      <c r="Q72" s="32"/>
      <c r="R72" s="32"/>
    </row>
    <row r="73" spans="1:18" s="78" customFormat="1" ht="12.75">
      <c r="A73" s="32">
        <v>11</v>
      </c>
      <c r="B73" s="93" t="s">
        <v>371</v>
      </c>
      <c r="C73" s="90">
        <f t="shared" si="4"/>
        <v>0</v>
      </c>
      <c r="D73" s="90"/>
      <c r="E73" s="90"/>
      <c r="F73" s="90">
        <f t="shared" si="3"/>
        <v>0</v>
      </c>
      <c r="G73" s="32">
        <f aca="true" t="shared" si="5" ref="G73:G136">SUM(I73+K73)</f>
        <v>0</v>
      </c>
      <c r="H73" s="33"/>
      <c r="I73" s="32">
        <v>0</v>
      </c>
      <c r="J73" s="33"/>
      <c r="K73" s="32">
        <v>0</v>
      </c>
      <c r="L73" s="33"/>
      <c r="M73" s="32"/>
      <c r="N73" s="33"/>
      <c r="O73" s="32"/>
      <c r="P73" s="33"/>
      <c r="Q73" s="32"/>
      <c r="R73" s="32"/>
    </row>
    <row r="74" spans="1:18" s="78" customFormat="1" ht="96">
      <c r="A74" s="32">
        <v>12</v>
      </c>
      <c r="B74" s="93" t="s">
        <v>216</v>
      </c>
      <c r="C74" s="90">
        <f t="shared" si="4"/>
        <v>2</v>
      </c>
      <c r="D74" s="90"/>
      <c r="E74" s="90"/>
      <c r="F74" s="90">
        <f>SUM(G74+M74+O74)</f>
        <v>2</v>
      </c>
      <c r="G74" s="32">
        <f>SUM(I74+K74)</f>
        <v>2</v>
      </c>
      <c r="H74" s="33"/>
      <c r="I74" s="32">
        <v>0</v>
      </c>
      <c r="J74" s="33"/>
      <c r="K74" s="32">
        <v>2</v>
      </c>
      <c r="L74" s="33"/>
      <c r="M74" s="32"/>
      <c r="N74" s="33"/>
      <c r="O74" s="32"/>
      <c r="P74" s="33"/>
      <c r="Q74" s="32"/>
      <c r="R74" s="32"/>
    </row>
    <row r="75" spans="1:18" s="78" customFormat="1" ht="96">
      <c r="A75" s="32">
        <v>13</v>
      </c>
      <c r="B75" s="93" t="s">
        <v>217</v>
      </c>
      <c r="C75" s="90">
        <f t="shared" si="4"/>
        <v>7</v>
      </c>
      <c r="D75" s="90"/>
      <c r="E75" s="90">
        <v>1</v>
      </c>
      <c r="F75" s="90">
        <f>SUM(G75+M75+O75)</f>
        <v>6</v>
      </c>
      <c r="G75" s="32">
        <f>SUM(I75+K75)</f>
        <v>6</v>
      </c>
      <c r="H75" s="33"/>
      <c r="I75" s="32">
        <v>4</v>
      </c>
      <c r="J75" s="33"/>
      <c r="K75" s="32">
        <v>2</v>
      </c>
      <c r="L75" s="33"/>
      <c r="M75" s="32"/>
      <c r="N75" s="33"/>
      <c r="O75" s="32"/>
      <c r="P75" s="33"/>
      <c r="Q75" s="32">
        <v>1</v>
      </c>
      <c r="R75" s="32"/>
    </row>
    <row r="76" spans="1:18" s="78" customFormat="1" ht="15">
      <c r="A76" s="217" t="s">
        <v>376</v>
      </c>
      <c r="B76" s="218"/>
      <c r="C76" s="91">
        <f t="shared" si="4"/>
        <v>23</v>
      </c>
      <c r="D76" s="91">
        <f>SUM(D63:D75)</f>
        <v>0</v>
      </c>
      <c r="E76" s="91">
        <f>SUM(E63:E75)</f>
        <v>1</v>
      </c>
      <c r="F76" s="91">
        <f>SUM(G76+M76+O76)</f>
        <v>22</v>
      </c>
      <c r="G76" s="91">
        <f>SUM(I76+K76)</f>
        <v>22</v>
      </c>
      <c r="H76" s="92">
        <f>G76/F76*100</f>
        <v>100</v>
      </c>
      <c r="I76" s="91">
        <f>SUM(I63:I75)</f>
        <v>5</v>
      </c>
      <c r="J76" s="92">
        <f>I76/F76*100</f>
        <v>22.727272727272727</v>
      </c>
      <c r="K76" s="91">
        <f>SUM(K63:K75)</f>
        <v>17</v>
      </c>
      <c r="L76" s="92">
        <f>K76/F76*100</f>
        <v>77.27272727272727</v>
      </c>
      <c r="M76" s="91">
        <f>SUM(M63:M75)</f>
        <v>0</v>
      </c>
      <c r="N76" s="92">
        <f>M76/F76*100</f>
        <v>0</v>
      </c>
      <c r="O76" s="91">
        <f>SUM(O63:O75)</f>
        <v>0</v>
      </c>
      <c r="P76" s="92">
        <f>O76/F76*100</f>
        <v>0</v>
      </c>
      <c r="Q76" s="91">
        <f>SUM(Q63:Q75)</f>
        <v>1</v>
      </c>
      <c r="R76" s="91"/>
    </row>
    <row r="77" spans="1:18" s="78" customFormat="1" ht="24">
      <c r="A77" s="187">
        <v>1</v>
      </c>
      <c r="B77" s="94" t="s">
        <v>255</v>
      </c>
      <c r="C77" s="90">
        <f t="shared" si="4"/>
        <v>5</v>
      </c>
      <c r="D77" s="90"/>
      <c r="E77" s="90"/>
      <c r="F77" s="90">
        <f t="shared" si="3"/>
        <v>5</v>
      </c>
      <c r="G77" s="32">
        <f t="shared" si="5"/>
        <v>5</v>
      </c>
      <c r="H77" s="33"/>
      <c r="I77" s="32">
        <v>0</v>
      </c>
      <c r="J77" s="33"/>
      <c r="K77" s="32">
        <v>5</v>
      </c>
      <c r="L77" s="33"/>
      <c r="M77" s="32"/>
      <c r="N77" s="33"/>
      <c r="O77" s="32"/>
      <c r="P77" s="33"/>
      <c r="Q77" s="32"/>
      <c r="R77" s="32"/>
    </row>
    <row r="78" spans="1:18" s="78" customFormat="1" ht="24">
      <c r="A78" s="187">
        <v>2</v>
      </c>
      <c r="B78" s="94" t="s">
        <v>256</v>
      </c>
      <c r="C78" s="90">
        <f aca="true" t="shared" si="6" ref="C78:C119">SUM(D78:F78)</f>
        <v>5</v>
      </c>
      <c r="D78" s="90"/>
      <c r="E78" s="90"/>
      <c r="F78" s="90">
        <f t="shared" si="3"/>
        <v>5</v>
      </c>
      <c r="G78" s="32">
        <f t="shared" si="5"/>
        <v>5</v>
      </c>
      <c r="H78" s="33"/>
      <c r="I78" s="32">
        <v>3</v>
      </c>
      <c r="J78" s="33"/>
      <c r="K78" s="32">
        <v>2</v>
      </c>
      <c r="L78" s="33"/>
      <c r="M78" s="32"/>
      <c r="N78" s="33"/>
      <c r="O78" s="32"/>
      <c r="P78" s="33"/>
      <c r="Q78" s="32"/>
      <c r="R78" s="32"/>
    </row>
    <row r="79" spans="1:18" s="78" customFormat="1" ht="36">
      <c r="A79" s="187">
        <v>3</v>
      </c>
      <c r="B79" s="94" t="s">
        <v>257</v>
      </c>
      <c r="C79" s="90">
        <f t="shared" si="6"/>
        <v>3</v>
      </c>
      <c r="D79" s="90"/>
      <c r="E79" s="90"/>
      <c r="F79" s="90">
        <f t="shared" si="3"/>
        <v>3</v>
      </c>
      <c r="G79" s="32">
        <f t="shared" si="5"/>
        <v>3</v>
      </c>
      <c r="H79" s="33"/>
      <c r="I79" s="32">
        <v>1</v>
      </c>
      <c r="J79" s="33"/>
      <c r="K79" s="32">
        <v>2</v>
      </c>
      <c r="L79" s="33"/>
      <c r="M79" s="32"/>
      <c r="N79" s="33"/>
      <c r="O79" s="32"/>
      <c r="P79" s="33"/>
      <c r="Q79" s="32"/>
      <c r="R79" s="32"/>
    </row>
    <row r="80" spans="1:18" s="78" customFormat="1" ht="12.75">
      <c r="A80" s="187">
        <v>4</v>
      </c>
      <c r="B80" s="94" t="s">
        <v>258</v>
      </c>
      <c r="C80" s="90">
        <f t="shared" si="6"/>
        <v>13</v>
      </c>
      <c r="D80" s="90"/>
      <c r="E80" s="90">
        <v>1</v>
      </c>
      <c r="F80" s="90">
        <f t="shared" si="3"/>
        <v>12</v>
      </c>
      <c r="G80" s="32">
        <f t="shared" si="5"/>
        <v>12</v>
      </c>
      <c r="H80" s="33"/>
      <c r="I80" s="32">
        <v>2</v>
      </c>
      <c r="J80" s="33"/>
      <c r="K80" s="32">
        <v>10</v>
      </c>
      <c r="L80" s="33"/>
      <c r="M80" s="32"/>
      <c r="N80" s="33"/>
      <c r="O80" s="32"/>
      <c r="P80" s="33"/>
      <c r="Q80" s="32"/>
      <c r="R80" s="32"/>
    </row>
    <row r="81" spans="1:18" s="78" customFormat="1" ht="24">
      <c r="A81" s="187">
        <v>5</v>
      </c>
      <c r="B81" s="94" t="s">
        <v>259</v>
      </c>
      <c r="C81" s="90">
        <f t="shared" si="6"/>
        <v>13</v>
      </c>
      <c r="D81" s="90"/>
      <c r="E81" s="90"/>
      <c r="F81" s="90">
        <f t="shared" si="3"/>
        <v>13</v>
      </c>
      <c r="G81" s="32">
        <f t="shared" si="5"/>
        <v>12</v>
      </c>
      <c r="H81" s="33"/>
      <c r="I81" s="32">
        <v>3</v>
      </c>
      <c r="J81" s="33"/>
      <c r="K81" s="32">
        <v>9</v>
      </c>
      <c r="L81" s="33"/>
      <c r="M81" s="32">
        <v>1</v>
      </c>
      <c r="N81" s="33"/>
      <c r="O81" s="32"/>
      <c r="P81" s="33"/>
      <c r="Q81" s="32"/>
      <c r="R81" s="32"/>
    </row>
    <row r="82" spans="1:18" s="78" customFormat="1" ht="48">
      <c r="A82" s="187">
        <v>6</v>
      </c>
      <c r="B82" s="185" t="s">
        <v>333</v>
      </c>
      <c r="C82" s="90">
        <f t="shared" si="6"/>
        <v>8</v>
      </c>
      <c r="D82" s="90"/>
      <c r="E82" s="90"/>
      <c r="F82" s="90">
        <f t="shared" si="3"/>
        <v>8</v>
      </c>
      <c r="G82" s="32">
        <f t="shared" si="5"/>
        <v>8</v>
      </c>
      <c r="H82" s="33"/>
      <c r="I82" s="32">
        <v>3</v>
      </c>
      <c r="J82" s="33"/>
      <c r="K82" s="32">
        <v>5</v>
      </c>
      <c r="L82" s="33"/>
      <c r="M82" s="32"/>
      <c r="N82" s="33"/>
      <c r="O82" s="32"/>
      <c r="P82" s="33"/>
      <c r="Q82" s="32">
        <v>1</v>
      </c>
      <c r="R82" s="32"/>
    </row>
    <row r="83" spans="1:18" s="78" customFormat="1" ht="24">
      <c r="A83" s="187">
        <v>7</v>
      </c>
      <c r="B83" s="94" t="s">
        <v>260</v>
      </c>
      <c r="C83" s="90">
        <f t="shared" si="6"/>
        <v>4</v>
      </c>
      <c r="D83" s="90"/>
      <c r="E83" s="90"/>
      <c r="F83" s="90">
        <f t="shared" si="3"/>
        <v>4</v>
      </c>
      <c r="G83" s="32">
        <f t="shared" si="5"/>
        <v>4</v>
      </c>
      <c r="H83" s="33"/>
      <c r="I83" s="32">
        <v>0</v>
      </c>
      <c r="J83" s="33"/>
      <c r="K83" s="32">
        <v>4</v>
      </c>
      <c r="L83" s="33"/>
      <c r="M83" s="32"/>
      <c r="N83" s="33"/>
      <c r="O83" s="32"/>
      <c r="P83" s="33"/>
      <c r="Q83" s="32"/>
      <c r="R83" s="32"/>
    </row>
    <row r="84" spans="1:18" s="78" customFormat="1" ht="24">
      <c r="A84" s="187">
        <v>8</v>
      </c>
      <c r="B84" s="94" t="s">
        <v>261</v>
      </c>
      <c r="C84" s="90">
        <f t="shared" si="6"/>
        <v>4</v>
      </c>
      <c r="D84" s="90"/>
      <c r="E84" s="90">
        <v>1</v>
      </c>
      <c r="F84" s="90">
        <f t="shared" si="3"/>
        <v>3</v>
      </c>
      <c r="G84" s="32">
        <f t="shared" si="5"/>
        <v>3</v>
      </c>
      <c r="H84" s="33"/>
      <c r="I84" s="32">
        <v>0</v>
      </c>
      <c r="J84" s="33"/>
      <c r="K84" s="32">
        <v>3</v>
      </c>
      <c r="L84" s="33"/>
      <c r="M84" s="32"/>
      <c r="N84" s="33"/>
      <c r="O84" s="32"/>
      <c r="P84" s="33"/>
      <c r="Q84" s="32">
        <v>1</v>
      </c>
      <c r="R84" s="32"/>
    </row>
    <row r="85" spans="1:18" s="78" customFormat="1" ht="12.75">
      <c r="A85" s="187">
        <v>9</v>
      </c>
      <c r="B85" s="94" t="s">
        <v>262</v>
      </c>
      <c r="C85" s="90">
        <f t="shared" si="6"/>
        <v>4</v>
      </c>
      <c r="D85" s="90"/>
      <c r="E85" s="90"/>
      <c r="F85" s="90">
        <f t="shared" si="3"/>
        <v>4</v>
      </c>
      <c r="G85" s="32">
        <f t="shared" si="5"/>
        <v>4</v>
      </c>
      <c r="H85" s="33"/>
      <c r="I85" s="32">
        <v>1</v>
      </c>
      <c r="J85" s="33"/>
      <c r="K85" s="32">
        <v>3</v>
      </c>
      <c r="L85" s="33"/>
      <c r="M85" s="32"/>
      <c r="N85" s="33"/>
      <c r="O85" s="32"/>
      <c r="P85" s="33"/>
      <c r="Q85" s="32"/>
      <c r="R85" s="32"/>
    </row>
    <row r="86" spans="1:18" s="78" customFormat="1" ht="48">
      <c r="A86" s="187">
        <v>10</v>
      </c>
      <c r="B86" s="186" t="s">
        <v>334</v>
      </c>
      <c r="C86" s="90">
        <f t="shared" si="6"/>
        <v>0</v>
      </c>
      <c r="D86" s="90"/>
      <c r="E86" s="90"/>
      <c r="F86" s="90">
        <f t="shared" si="3"/>
        <v>0</v>
      </c>
      <c r="G86" s="32">
        <f t="shared" si="5"/>
        <v>0</v>
      </c>
      <c r="H86" s="33"/>
      <c r="I86" s="32">
        <v>0</v>
      </c>
      <c r="J86" s="33"/>
      <c r="K86" s="32">
        <v>0</v>
      </c>
      <c r="L86" s="33"/>
      <c r="M86" s="32"/>
      <c r="N86" s="33"/>
      <c r="O86" s="32"/>
      <c r="P86" s="33"/>
      <c r="Q86" s="32"/>
      <c r="R86" s="32"/>
    </row>
    <row r="87" spans="1:18" s="78" customFormat="1" ht="12.75">
      <c r="A87" s="187">
        <v>11</v>
      </c>
      <c r="B87" s="94" t="s">
        <v>263</v>
      </c>
      <c r="C87" s="90">
        <f t="shared" si="6"/>
        <v>8</v>
      </c>
      <c r="D87" s="90"/>
      <c r="E87" s="90">
        <v>1</v>
      </c>
      <c r="F87" s="90">
        <f t="shared" si="3"/>
        <v>7</v>
      </c>
      <c r="G87" s="32">
        <f t="shared" si="5"/>
        <v>7</v>
      </c>
      <c r="H87" s="33"/>
      <c r="I87" s="32">
        <v>4</v>
      </c>
      <c r="J87" s="33"/>
      <c r="K87" s="32">
        <v>3</v>
      </c>
      <c r="L87" s="33"/>
      <c r="M87" s="32"/>
      <c r="N87" s="33"/>
      <c r="O87" s="32"/>
      <c r="P87" s="33"/>
      <c r="Q87" s="32">
        <v>1</v>
      </c>
      <c r="R87" s="32"/>
    </row>
    <row r="88" spans="1:18" s="78" customFormat="1" ht="12.75">
      <c r="A88" s="187">
        <v>12</v>
      </c>
      <c r="B88" s="94" t="s">
        <v>264</v>
      </c>
      <c r="C88" s="90">
        <f t="shared" si="6"/>
        <v>17</v>
      </c>
      <c r="D88" s="90"/>
      <c r="E88" s="90"/>
      <c r="F88" s="90">
        <f t="shared" si="3"/>
        <v>17</v>
      </c>
      <c r="G88" s="32">
        <f t="shared" si="5"/>
        <v>17</v>
      </c>
      <c r="H88" s="33"/>
      <c r="I88" s="32">
        <v>14</v>
      </c>
      <c r="J88" s="33"/>
      <c r="K88" s="32">
        <v>3</v>
      </c>
      <c r="L88" s="33"/>
      <c r="M88" s="32"/>
      <c r="N88" s="33"/>
      <c r="O88" s="32"/>
      <c r="P88" s="33"/>
      <c r="Q88" s="32"/>
      <c r="R88" s="32"/>
    </row>
    <row r="89" spans="1:18" s="78" customFormat="1" ht="36">
      <c r="A89" s="187">
        <v>13</v>
      </c>
      <c r="B89" s="94" t="s">
        <v>265</v>
      </c>
      <c r="C89" s="90">
        <f t="shared" si="6"/>
        <v>5</v>
      </c>
      <c r="D89" s="90">
        <v>1</v>
      </c>
      <c r="E89" s="90">
        <v>1</v>
      </c>
      <c r="F89" s="90">
        <f t="shared" si="3"/>
        <v>3</v>
      </c>
      <c r="G89" s="32">
        <f t="shared" si="5"/>
        <v>2</v>
      </c>
      <c r="H89" s="33"/>
      <c r="I89" s="32">
        <v>2</v>
      </c>
      <c r="J89" s="33"/>
      <c r="K89" s="32"/>
      <c r="L89" s="33"/>
      <c r="M89" s="32"/>
      <c r="N89" s="33"/>
      <c r="O89" s="32">
        <v>1</v>
      </c>
      <c r="P89" s="33"/>
      <c r="Q89" s="32"/>
      <c r="R89" s="32"/>
    </row>
    <row r="90" spans="1:18" s="78" customFormat="1" ht="12.75">
      <c r="A90" s="187">
        <v>14</v>
      </c>
      <c r="B90" s="94" t="s">
        <v>266</v>
      </c>
      <c r="C90" s="90">
        <f t="shared" si="6"/>
        <v>26</v>
      </c>
      <c r="D90" s="90"/>
      <c r="E90" s="90"/>
      <c r="F90" s="90">
        <f t="shared" si="3"/>
        <v>26</v>
      </c>
      <c r="G90" s="32">
        <f t="shared" si="5"/>
        <v>25</v>
      </c>
      <c r="H90" s="33"/>
      <c r="I90" s="32">
        <v>9</v>
      </c>
      <c r="J90" s="33"/>
      <c r="K90" s="32">
        <v>16</v>
      </c>
      <c r="L90" s="33"/>
      <c r="M90" s="32">
        <v>1</v>
      </c>
      <c r="N90" s="33"/>
      <c r="O90" s="32"/>
      <c r="P90" s="33"/>
      <c r="Q90" s="32">
        <v>1</v>
      </c>
      <c r="R90" s="32"/>
    </row>
    <row r="91" spans="1:18" s="78" customFormat="1" ht="24">
      <c r="A91" s="187">
        <v>15</v>
      </c>
      <c r="B91" s="94" t="s">
        <v>267</v>
      </c>
      <c r="C91" s="90">
        <f t="shared" si="6"/>
        <v>5</v>
      </c>
      <c r="D91" s="90"/>
      <c r="E91" s="90"/>
      <c r="F91" s="90">
        <f t="shared" si="3"/>
        <v>5</v>
      </c>
      <c r="G91" s="32">
        <f t="shared" si="5"/>
        <v>5</v>
      </c>
      <c r="H91" s="33"/>
      <c r="I91" s="32">
        <v>3</v>
      </c>
      <c r="J91" s="33"/>
      <c r="K91" s="32">
        <v>2</v>
      </c>
      <c r="L91" s="33"/>
      <c r="M91" s="32"/>
      <c r="N91" s="33"/>
      <c r="O91" s="32"/>
      <c r="P91" s="33"/>
      <c r="Q91" s="32">
        <v>1</v>
      </c>
      <c r="R91" s="32"/>
    </row>
    <row r="92" spans="1:18" s="78" customFormat="1" ht="48">
      <c r="A92" s="187">
        <v>16</v>
      </c>
      <c r="B92" s="185" t="s">
        <v>335</v>
      </c>
      <c r="C92" s="90">
        <f t="shared" si="6"/>
        <v>28</v>
      </c>
      <c r="D92" s="90">
        <v>1</v>
      </c>
      <c r="E92" s="90">
        <v>3</v>
      </c>
      <c r="F92" s="90">
        <f t="shared" si="3"/>
        <v>24</v>
      </c>
      <c r="G92" s="32">
        <f t="shared" si="5"/>
        <v>24</v>
      </c>
      <c r="H92" s="33"/>
      <c r="I92" s="32">
        <v>16</v>
      </c>
      <c r="J92" s="33"/>
      <c r="K92" s="32">
        <v>8</v>
      </c>
      <c r="L92" s="33"/>
      <c r="M92" s="32"/>
      <c r="N92" s="33"/>
      <c r="O92" s="32"/>
      <c r="P92" s="33"/>
      <c r="Q92" s="32">
        <v>7</v>
      </c>
      <c r="R92" s="32"/>
    </row>
    <row r="93" spans="1:18" s="78" customFormat="1" ht="24">
      <c r="A93" s="187">
        <v>17</v>
      </c>
      <c r="B93" s="94" t="s">
        <v>268</v>
      </c>
      <c r="C93" s="90">
        <f t="shared" si="6"/>
        <v>17</v>
      </c>
      <c r="D93" s="90"/>
      <c r="E93" s="90"/>
      <c r="F93" s="90">
        <f t="shared" si="3"/>
        <v>17</v>
      </c>
      <c r="G93" s="32">
        <f t="shared" si="5"/>
        <v>17</v>
      </c>
      <c r="H93" s="33"/>
      <c r="I93" s="32">
        <v>7</v>
      </c>
      <c r="J93" s="33"/>
      <c r="K93" s="32">
        <v>10</v>
      </c>
      <c r="L93" s="33"/>
      <c r="M93" s="32"/>
      <c r="N93" s="33"/>
      <c r="O93" s="32"/>
      <c r="P93" s="33"/>
      <c r="Q93" s="32">
        <v>1</v>
      </c>
      <c r="R93" s="32"/>
    </row>
    <row r="94" spans="1:18" s="78" customFormat="1" ht="24">
      <c r="A94" s="187">
        <v>18</v>
      </c>
      <c r="B94" s="94" t="s">
        <v>310</v>
      </c>
      <c r="C94" s="90">
        <f t="shared" si="6"/>
        <v>8</v>
      </c>
      <c r="D94" s="90"/>
      <c r="E94" s="90"/>
      <c r="F94" s="90">
        <f t="shared" si="3"/>
        <v>8</v>
      </c>
      <c r="G94" s="32">
        <f t="shared" si="5"/>
        <v>8</v>
      </c>
      <c r="H94" s="33"/>
      <c r="I94" s="32">
        <v>0</v>
      </c>
      <c r="J94" s="33"/>
      <c r="K94" s="32">
        <v>8</v>
      </c>
      <c r="L94" s="33"/>
      <c r="M94" s="32"/>
      <c r="N94" s="33"/>
      <c r="O94" s="32"/>
      <c r="P94" s="33"/>
      <c r="Q94" s="32">
        <v>1</v>
      </c>
      <c r="R94" s="32"/>
    </row>
    <row r="95" spans="1:18" s="78" customFormat="1" ht="24">
      <c r="A95" s="187">
        <v>19</v>
      </c>
      <c r="B95" s="94" t="s">
        <v>269</v>
      </c>
      <c r="C95" s="90">
        <f t="shared" si="6"/>
        <v>7</v>
      </c>
      <c r="D95" s="90"/>
      <c r="E95" s="90"/>
      <c r="F95" s="90">
        <f t="shared" si="3"/>
        <v>7</v>
      </c>
      <c r="G95" s="32">
        <f t="shared" si="5"/>
        <v>7</v>
      </c>
      <c r="H95" s="33"/>
      <c r="I95" s="32">
        <v>5</v>
      </c>
      <c r="J95" s="33"/>
      <c r="K95" s="32">
        <v>2</v>
      </c>
      <c r="L95" s="33"/>
      <c r="M95" s="32"/>
      <c r="N95" s="33"/>
      <c r="O95" s="32"/>
      <c r="P95" s="33"/>
      <c r="Q95" s="32"/>
      <c r="R95" s="32"/>
    </row>
    <row r="96" spans="1:18" ht="12.75">
      <c r="A96" s="187">
        <v>20</v>
      </c>
      <c r="B96" s="94" t="s">
        <v>270</v>
      </c>
      <c r="C96" s="90">
        <f t="shared" si="6"/>
        <v>6</v>
      </c>
      <c r="D96" s="90"/>
      <c r="E96" s="90"/>
      <c r="F96" s="90">
        <f t="shared" si="3"/>
        <v>6</v>
      </c>
      <c r="G96" s="32">
        <f t="shared" si="5"/>
        <v>6</v>
      </c>
      <c r="H96" s="33"/>
      <c r="I96" s="32">
        <v>2</v>
      </c>
      <c r="J96" s="33"/>
      <c r="K96" s="32">
        <v>4</v>
      </c>
      <c r="L96" s="33"/>
      <c r="M96" s="32"/>
      <c r="N96" s="33"/>
      <c r="O96" s="32"/>
      <c r="P96" s="33"/>
      <c r="Q96" s="32">
        <v>4</v>
      </c>
      <c r="R96" s="32"/>
    </row>
    <row r="97" spans="1:18" ht="48">
      <c r="A97" s="187">
        <v>21</v>
      </c>
      <c r="B97" s="94" t="s">
        <v>323</v>
      </c>
      <c r="C97" s="90">
        <f t="shared" si="6"/>
        <v>10</v>
      </c>
      <c r="D97" s="90"/>
      <c r="E97" s="90"/>
      <c r="F97" s="90">
        <f t="shared" si="3"/>
        <v>10</v>
      </c>
      <c r="G97" s="32">
        <f t="shared" si="5"/>
        <v>10</v>
      </c>
      <c r="H97" s="33"/>
      <c r="I97" s="32">
        <v>8</v>
      </c>
      <c r="J97" s="33"/>
      <c r="K97" s="32">
        <v>2</v>
      </c>
      <c r="L97" s="33"/>
      <c r="M97" s="32"/>
      <c r="N97" s="33"/>
      <c r="O97" s="32"/>
      <c r="P97" s="33"/>
      <c r="Q97" s="32"/>
      <c r="R97" s="32"/>
    </row>
    <row r="98" spans="1:18" ht="48">
      <c r="A98" s="187">
        <v>22</v>
      </c>
      <c r="B98" s="94" t="s">
        <v>324</v>
      </c>
      <c r="C98" s="90">
        <f t="shared" si="6"/>
        <v>7</v>
      </c>
      <c r="D98" s="90"/>
      <c r="E98" s="90">
        <v>1</v>
      </c>
      <c r="F98" s="90">
        <f t="shared" si="3"/>
        <v>6</v>
      </c>
      <c r="G98" s="32">
        <f t="shared" si="5"/>
        <v>6</v>
      </c>
      <c r="H98" s="33"/>
      <c r="I98" s="32">
        <v>5</v>
      </c>
      <c r="J98" s="33"/>
      <c r="K98" s="32">
        <v>1</v>
      </c>
      <c r="L98" s="33"/>
      <c r="M98" s="32"/>
      <c r="N98" s="33"/>
      <c r="O98" s="32"/>
      <c r="P98" s="33"/>
      <c r="Q98" s="32">
        <v>1</v>
      </c>
      <c r="R98" s="32"/>
    </row>
    <row r="99" spans="1:18" ht="24">
      <c r="A99" s="187">
        <v>23</v>
      </c>
      <c r="B99" s="94" t="s">
        <v>271</v>
      </c>
      <c r="C99" s="90">
        <f t="shared" si="6"/>
        <v>4</v>
      </c>
      <c r="D99" s="90"/>
      <c r="E99" s="90"/>
      <c r="F99" s="90">
        <f t="shared" si="3"/>
        <v>4</v>
      </c>
      <c r="G99" s="32">
        <f t="shared" si="5"/>
        <v>4</v>
      </c>
      <c r="H99" s="33"/>
      <c r="I99" s="32">
        <v>0</v>
      </c>
      <c r="J99" s="33"/>
      <c r="K99" s="32">
        <v>4</v>
      </c>
      <c r="L99" s="33"/>
      <c r="M99" s="32"/>
      <c r="N99" s="33"/>
      <c r="O99" s="32"/>
      <c r="P99" s="33"/>
      <c r="Q99" s="32"/>
      <c r="R99" s="32"/>
    </row>
    <row r="100" spans="1:18" ht="24">
      <c r="A100" s="187">
        <v>24</v>
      </c>
      <c r="B100" s="94" t="s">
        <v>272</v>
      </c>
      <c r="C100" s="90">
        <f t="shared" si="6"/>
        <v>6</v>
      </c>
      <c r="D100" s="90"/>
      <c r="E100" s="90"/>
      <c r="F100" s="90">
        <f t="shared" si="3"/>
        <v>6</v>
      </c>
      <c r="G100" s="32">
        <f t="shared" si="5"/>
        <v>6</v>
      </c>
      <c r="H100" s="33"/>
      <c r="I100" s="32">
        <v>5</v>
      </c>
      <c r="J100" s="33"/>
      <c r="K100" s="32">
        <v>1</v>
      </c>
      <c r="L100" s="33"/>
      <c r="M100" s="32"/>
      <c r="N100" s="33"/>
      <c r="O100" s="32"/>
      <c r="P100" s="33"/>
      <c r="Q100" s="32"/>
      <c r="R100" s="32"/>
    </row>
    <row r="101" spans="1:18" ht="12.75">
      <c r="A101" s="187">
        <v>25</v>
      </c>
      <c r="B101" s="94" t="s">
        <v>273</v>
      </c>
      <c r="C101" s="90">
        <f t="shared" si="6"/>
        <v>5</v>
      </c>
      <c r="D101" s="90"/>
      <c r="E101" s="90"/>
      <c r="F101" s="90">
        <f t="shared" si="3"/>
        <v>5</v>
      </c>
      <c r="G101" s="32">
        <f t="shared" si="5"/>
        <v>5</v>
      </c>
      <c r="H101" s="33"/>
      <c r="I101" s="32">
        <v>2</v>
      </c>
      <c r="J101" s="33"/>
      <c r="K101" s="32">
        <v>3</v>
      </c>
      <c r="L101" s="33"/>
      <c r="M101" s="32"/>
      <c r="N101" s="33"/>
      <c r="O101" s="32"/>
      <c r="P101" s="33"/>
      <c r="Q101" s="32"/>
      <c r="R101" s="32"/>
    </row>
    <row r="102" spans="1:18" ht="12.75">
      <c r="A102" s="187">
        <v>26</v>
      </c>
      <c r="B102" s="94" t="s">
        <v>336</v>
      </c>
      <c r="C102" s="90">
        <f t="shared" si="6"/>
        <v>10</v>
      </c>
      <c r="D102" s="90"/>
      <c r="E102" s="90">
        <v>2</v>
      </c>
      <c r="F102" s="90">
        <f t="shared" si="3"/>
        <v>8</v>
      </c>
      <c r="G102" s="32">
        <f t="shared" si="5"/>
        <v>8</v>
      </c>
      <c r="H102" s="33"/>
      <c r="I102" s="32">
        <v>4</v>
      </c>
      <c r="J102" s="33"/>
      <c r="K102" s="32">
        <v>4</v>
      </c>
      <c r="L102" s="33"/>
      <c r="M102" s="32"/>
      <c r="N102" s="33"/>
      <c r="O102" s="32"/>
      <c r="P102" s="33"/>
      <c r="Q102" s="32">
        <v>7</v>
      </c>
      <c r="R102" s="32"/>
    </row>
    <row r="103" spans="1:18" ht="12.75">
      <c r="A103" s="187">
        <v>27</v>
      </c>
      <c r="B103" s="94" t="s">
        <v>274</v>
      </c>
      <c r="C103" s="90">
        <f t="shared" si="6"/>
        <v>16</v>
      </c>
      <c r="D103" s="90"/>
      <c r="E103" s="90"/>
      <c r="F103" s="90">
        <f t="shared" si="3"/>
        <v>16</v>
      </c>
      <c r="G103" s="32">
        <f t="shared" si="5"/>
        <v>16</v>
      </c>
      <c r="H103" s="33"/>
      <c r="I103" s="32">
        <v>11</v>
      </c>
      <c r="J103" s="33"/>
      <c r="K103" s="32">
        <v>5</v>
      </c>
      <c r="L103" s="33"/>
      <c r="M103" s="32"/>
      <c r="N103" s="33"/>
      <c r="O103" s="32"/>
      <c r="P103" s="33"/>
      <c r="Q103" s="32"/>
      <c r="R103" s="32"/>
    </row>
    <row r="104" spans="1:18" ht="12.75">
      <c r="A104" s="187">
        <v>28</v>
      </c>
      <c r="B104" s="94" t="s">
        <v>275</v>
      </c>
      <c r="C104" s="90">
        <f t="shared" si="6"/>
        <v>5</v>
      </c>
      <c r="D104" s="90"/>
      <c r="E104" s="90">
        <v>1</v>
      </c>
      <c r="F104" s="90">
        <f t="shared" si="3"/>
        <v>4</v>
      </c>
      <c r="G104" s="32">
        <f t="shared" si="5"/>
        <v>4</v>
      </c>
      <c r="H104" s="33"/>
      <c r="I104" s="32">
        <v>0</v>
      </c>
      <c r="J104" s="33"/>
      <c r="K104" s="32">
        <v>4</v>
      </c>
      <c r="L104" s="33"/>
      <c r="M104" s="32"/>
      <c r="N104" s="33"/>
      <c r="O104" s="32"/>
      <c r="P104" s="33"/>
      <c r="Q104" s="32">
        <v>1</v>
      </c>
      <c r="R104" s="32"/>
    </row>
    <row r="105" spans="1:18" ht="12.75">
      <c r="A105" s="187">
        <v>29</v>
      </c>
      <c r="B105" s="94" t="s">
        <v>276</v>
      </c>
      <c r="C105" s="90">
        <f t="shared" si="6"/>
        <v>4</v>
      </c>
      <c r="D105" s="90"/>
      <c r="E105" s="90"/>
      <c r="F105" s="90">
        <f t="shared" si="3"/>
        <v>4</v>
      </c>
      <c r="G105" s="32">
        <f t="shared" si="5"/>
        <v>4</v>
      </c>
      <c r="H105" s="33"/>
      <c r="I105" s="32">
        <v>0</v>
      </c>
      <c r="J105" s="33"/>
      <c r="K105" s="32">
        <v>4</v>
      </c>
      <c r="L105" s="33"/>
      <c r="M105" s="32"/>
      <c r="N105" s="33"/>
      <c r="O105" s="32"/>
      <c r="P105" s="33"/>
      <c r="Q105" s="32">
        <v>5</v>
      </c>
      <c r="R105" s="32"/>
    </row>
    <row r="106" spans="1:18" ht="12.75">
      <c r="A106" s="187">
        <v>30</v>
      </c>
      <c r="B106" s="94" t="s">
        <v>277</v>
      </c>
      <c r="C106" s="90">
        <f t="shared" si="6"/>
        <v>11</v>
      </c>
      <c r="D106" s="90"/>
      <c r="E106" s="90"/>
      <c r="F106" s="90">
        <f t="shared" si="3"/>
        <v>11</v>
      </c>
      <c r="G106" s="32">
        <f t="shared" si="5"/>
        <v>11</v>
      </c>
      <c r="H106" s="33"/>
      <c r="I106" s="32">
        <v>5</v>
      </c>
      <c r="J106" s="33"/>
      <c r="K106" s="32">
        <v>6</v>
      </c>
      <c r="L106" s="33"/>
      <c r="M106" s="32"/>
      <c r="N106" s="33"/>
      <c r="O106" s="32"/>
      <c r="P106" s="33"/>
      <c r="Q106" s="32">
        <v>3</v>
      </c>
      <c r="R106" s="32"/>
    </row>
    <row r="107" spans="1:18" ht="12.75">
      <c r="A107" s="187">
        <v>31</v>
      </c>
      <c r="B107" s="94" t="s">
        <v>278</v>
      </c>
      <c r="C107" s="90">
        <f t="shared" si="6"/>
        <v>16</v>
      </c>
      <c r="D107" s="90"/>
      <c r="E107" s="90">
        <v>1</v>
      </c>
      <c r="F107" s="90">
        <f t="shared" si="3"/>
        <v>15</v>
      </c>
      <c r="G107" s="32">
        <f t="shared" si="5"/>
        <v>13</v>
      </c>
      <c r="H107" s="33"/>
      <c r="I107" s="32">
        <v>7</v>
      </c>
      <c r="J107" s="33"/>
      <c r="K107" s="32">
        <v>6</v>
      </c>
      <c r="L107" s="33"/>
      <c r="M107" s="32">
        <v>2</v>
      </c>
      <c r="N107" s="33"/>
      <c r="O107" s="32"/>
      <c r="P107" s="33"/>
      <c r="Q107" s="32">
        <v>1</v>
      </c>
      <c r="R107" s="32"/>
    </row>
    <row r="108" spans="1:18" ht="12.75">
      <c r="A108" s="187">
        <v>32</v>
      </c>
      <c r="B108" s="94" t="s">
        <v>279</v>
      </c>
      <c r="C108" s="90">
        <f t="shared" si="6"/>
        <v>6</v>
      </c>
      <c r="D108" s="90"/>
      <c r="E108" s="90"/>
      <c r="F108" s="90">
        <f t="shared" si="3"/>
        <v>6</v>
      </c>
      <c r="G108" s="32">
        <f t="shared" si="5"/>
        <v>6</v>
      </c>
      <c r="H108" s="33"/>
      <c r="I108" s="32">
        <v>1</v>
      </c>
      <c r="J108" s="33"/>
      <c r="K108" s="32">
        <v>5</v>
      </c>
      <c r="L108" s="33"/>
      <c r="M108" s="32"/>
      <c r="N108" s="33"/>
      <c r="O108" s="32"/>
      <c r="P108" s="33"/>
      <c r="Q108" s="32">
        <v>1</v>
      </c>
      <c r="R108" s="32"/>
    </row>
    <row r="109" spans="1:18" ht="12.75">
      <c r="A109" s="187">
        <v>33</v>
      </c>
      <c r="B109" s="94" t="s">
        <v>280</v>
      </c>
      <c r="C109" s="90">
        <f t="shared" si="6"/>
        <v>1</v>
      </c>
      <c r="D109" s="90"/>
      <c r="E109" s="90"/>
      <c r="F109" s="90">
        <f t="shared" si="3"/>
        <v>1</v>
      </c>
      <c r="G109" s="32">
        <f t="shared" si="5"/>
        <v>1</v>
      </c>
      <c r="H109" s="33"/>
      <c r="I109" s="32">
        <v>0</v>
      </c>
      <c r="J109" s="33"/>
      <c r="K109" s="32">
        <v>1</v>
      </c>
      <c r="L109" s="33"/>
      <c r="M109" s="32"/>
      <c r="N109" s="33"/>
      <c r="O109" s="32"/>
      <c r="P109" s="33"/>
      <c r="Q109" s="32">
        <v>1</v>
      </c>
      <c r="R109" s="32"/>
    </row>
    <row r="110" spans="1:18" ht="12.75">
      <c r="A110" s="187">
        <v>34</v>
      </c>
      <c r="B110" s="94" t="s">
        <v>281</v>
      </c>
      <c r="C110" s="90">
        <f t="shared" si="6"/>
        <v>6</v>
      </c>
      <c r="D110" s="90"/>
      <c r="E110" s="90"/>
      <c r="F110" s="90">
        <f t="shared" si="3"/>
        <v>6</v>
      </c>
      <c r="G110" s="32">
        <f t="shared" si="5"/>
        <v>6</v>
      </c>
      <c r="H110" s="33"/>
      <c r="I110" s="32">
        <v>3</v>
      </c>
      <c r="J110" s="33"/>
      <c r="K110" s="32">
        <v>3</v>
      </c>
      <c r="L110" s="33"/>
      <c r="M110" s="32"/>
      <c r="N110" s="33"/>
      <c r="O110" s="32"/>
      <c r="P110" s="33"/>
      <c r="Q110" s="32">
        <v>5</v>
      </c>
      <c r="R110" s="32"/>
    </row>
    <row r="111" spans="1:18" ht="12.75">
      <c r="A111" s="187">
        <v>35</v>
      </c>
      <c r="B111" s="94" t="s">
        <v>282</v>
      </c>
      <c r="C111" s="90">
        <f t="shared" si="6"/>
        <v>4</v>
      </c>
      <c r="D111" s="90"/>
      <c r="E111" s="90"/>
      <c r="F111" s="90">
        <f t="shared" si="3"/>
        <v>4</v>
      </c>
      <c r="G111" s="32">
        <f t="shared" si="5"/>
        <v>4</v>
      </c>
      <c r="H111" s="33"/>
      <c r="I111" s="32">
        <v>0</v>
      </c>
      <c r="J111" s="33"/>
      <c r="K111" s="32">
        <v>4</v>
      </c>
      <c r="L111" s="33"/>
      <c r="M111" s="32"/>
      <c r="N111" s="33"/>
      <c r="O111" s="32"/>
      <c r="P111" s="33"/>
      <c r="Q111" s="32"/>
      <c r="R111" s="32"/>
    </row>
    <row r="112" spans="1:18" ht="12.75">
      <c r="A112" s="187">
        <v>36</v>
      </c>
      <c r="B112" s="94" t="s">
        <v>283</v>
      </c>
      <c r="C112" s="90">
        <f t="shared" si="6"/>
        <v>20</v>
      </c>
      <c r="D112" s="90"/>
      <c r="E112" s="90"/>
      <c r="F112" s="90">
        <f t="shared" si="3"/>
        <v>20</v>
      </c>
      <c r="G112" s="32">
        <f t="shared" si="5"/>
        <v>19</v>
      </c>
      <c r="H112" s="33"/>
      <c r="I112" s="32">
        <v>9</v>
      </c>
      <c r="J112" s="33"/>
      <c r="K112" s="32">
        <v>10</v>
      </c>
      <c r="L112" s="33"/>
      <c r="M112" s="32">
        <v>1</v>
      </c>
      <c r="N112" s="33"/>
      <c r="O112" s="32"/>
      <c r="P112" s="33"/>
      <c r="Q112" s="32"/>
      <c r="R112" s="32"/>
    </row>
    <row r="113" spans="1:18" ht="15.75" customHeight="1">
      <c r="A113" s="187">
        <v>37</v>
      </c>
      <c r="B113" s="94" t="s">
        <v>284</v>
      </c>
      <c r="C113" s="90">
        <f t="shared" si="6"/>
        <v>4</v>
      </c>
      <c r="D113" s="90"/>
      <c r="E113" s="90"/>
      <c r="F113" s="90">
        <f t="shared" si="3"/>
        <v>4</v>
      </c>
      <c r="G113" s="32">
        <f t="shared" si="5"/>
        <v>4</v>
      </c>
      <c r="H113" s="33"/>
      <c r="I113" s="32">
        <v>1</v>
      </c>
      <c r="J113" s="33"/>
      <c r="K113" s="32">
        <v>3</v>
      </c>
      <c r="L113" s="33"/>
      <c r="M113" s="32"/>
      <c r="N113" s="33"/>
      <c r="O113" s="32"/>
      <c r="P113" s="33"/>
      <c r="Q113" s="32">
        <v>3</v>
      </c>
      <c r="R113" s="32"/>
    </row>
    <row r="114" spans="1:18" ht="12.75">
      <c r="A114" s="187">
        <v>38</v>
      </c>
      <c r="B114" s="94" t="s">
        <v>285</v>
      </c>
      <c r="C114" s="90">
        <f t="shared" si="6"/>
        <v>15</v>
      </c>
      <c r="D114" s="90"/>
      <c r="E114" s="90"/>
      <c r="F114" s="90">
        <f t="shared" si="3"/>
        <v>15</v>
      </c>
      <c r="G114" s="32">
        <f t="shared" si="5"/>
        <v>15</v>
      </c>
      <c r="H114" s="33"/>
      <c r="I114" s="32">
        <v>2</v>
      </c>
      <c r="J114" s="33"/>
      <c r="K114" s="32">
        <v>13</v>
      </c>
      <c r="L114" s="33"/>
      <c r="M114" s="32"/>
      <c r="N114" s="33"/>
      <c r="O114" s="32"/>
      <c r="P114" s="33"/>
      <c r="Q114" s="32"/>
      <c r="R114" s="32"/>
    </row>
    <row r="115" spans="1:18" ht="12.75">
      <c r="A115" s="187">
        <v>39</v>
      </c>
      <c r="B115" s="94" t="s">
        <v>286</v>
      </c>
      <c r="C115" s="90">
        <f t="shared" si="6"/>
        <v>4</v>
      </c>
      <c r="D115" s="90"/>
      <c r="E115" s="90"/>
      <c r="F115" s="90">
        <f t="shared" si="3"/>
        <v>4</v>
      </c>
      <c r="G115" s="32">
        <f t="shared" si="5"/>
        <v>4</v>
      </c>
      <c r="H115" s="33"/>
      <c r="I115" s="32">
        <v>0</v>
      </c>
      <c r="J115" s="33"/>
      <c r="K115" s="32">
        <v>4</v>
      </c>
      <c r="L115" s="33"/>
      <c r="M115" s="32"/>
      <c r="N115" s="33"/>
      <c r="O115" s="32"/>
      <c r="P115" s="33"/>
      <c r="Q115" s="32">
        <v>1</v>
      </c>
      <c r="R115" s="32"/>
    </row>
    <row r="116" spans="1:18" ht="24">
      <c r="A116" s="187">
        <v>40</v>
      </c>
      <c r="B116" s="94" t="s">
        <v>287</v>
      </c>
      <c r="C116" s="90">
        <f t="shared" si="6"/>
        <v>2</v>
      </c>
      <c r="D116" s="90"/>
      <c r="E116" s="90"/>
      <c r="F116" s="90">
        <f t="shared" si="3"/>
        <v>2</v>
      </c>
      <c r="G116" s="32">
        <f t="shared" si="5"/>
        <v>2</v>
      </c>
      <c r="H116" s="33"/>
      <c r="I116" s="32">
        <v>0</v>
      </c>
      <c r="J116" s="33"/>
      <c r="K116" s="32">
        <v>2</v>
      </c>
      <c r="L116" s="33"/>
      <c r="M116" s="32"/>
      <c r="N116" s="33"/>
      <c r="O116" s="32"/>
      <c r="P116" s="33"/>
      <c r="Q116" s="32">
        <v>2</v>
      </c>
      <c r="R116" s="32"/>
    </row>
    <row r="117" spans="1:18" ht="48">
      <c r="A117" s="187">
        <v>41</v>
      </c>
      <c r="B117" s="94" t="s">
        <v>288</v>
      </c>
      <c r="C117" s="90">
        <f t="shared" si="6"/>
        <v>2</v>
      </c>
      <c r="D117" s="90"/>
      <c r="E117" s="90"/>
      <c r="F117" s="90">
        <f t="shared" si="3"/>
        <v>2</v>
      </c>
      <c r="G117" s="32">
        <f t="shared" si="5"/>
        <v>2</v>
      </c>
      <c r="H117" s="33"/>
      <c r="I117" s="32">
        <v>2</v>
      </c>
      <c r="J117" s="33"/>
      <c r="K117" s="32">
        <v>0</v>
      </c>
      <c r="L117" s="33"/>
      <c r="M117" s="32"/>
      <c r="N117" s="33"/>
      <c r="O117" s="32"/>
      <c r="P117" s="33"/>
      <c r="Q117" s="32"/>
      <c r="R117" s="32"/>
    </row>
    <row r="118" spans="1:18" ht="48">
      <c r="A118" s="187">
        <v>42</v>
      </c>
      <c r="B118" s="94" t="s">
        <v>289</v>
      </c>
      <c r="C118" s="90">
        <f t="shared" si="6"/>
        <v>14</v>
      </c>
      <c r="D118" s="90"/>
      <c r="E118" s="90"/>
      <c r="F118" s="90">
        <f t="shared" si="3"/>
        <v>14</v>
      </c>
      <c r="G118" s="32">
        <f t="shared" si="5"/>
        <v>14</v>
      </c>
      <c r="H118" s="33"/>
      <c r="I118" s="32">
        <v>10</v>
      </c>
      <c r="J118" s="33"/>
      <c r="K118" s="32">
        <v>4</v>
      </c>
      <c r="L118" s="33"/>
      <c r="M118" s="32"/>
      <c r="N118" s="33"/>
      <c r="O118" s="32"/>
      <c r="P118" s="33"/>
      <c r="Q118" s="32">
        <v>1</v>
      </c>
      <c r="R118" s="32"/>
    </row>
    <row r="119" spans="1:18" ht="51.75" customHeight="1">
      <c r="A119" s="187">
        <v>43</v>
      </c>
      <c r="B119" s="94" t="s">
        <v>325</v>
      </c>
      <c r="C119" s="90">
        <f t="shared" si="6"/>
        <v>7</v>
      </c>
      <c r="D119" s="90"/>
      <c r="E119" s="90"/>
      <c r="F119" s="90">
        <f t="shared" si="3"/>
        <v>7</v>
      </c>
      <c r="G119" s="32">
        <f t="shared" si="5"/>
        <v>7</v>
      </c>
      <c r="H119" s="33"/>
      <c r="I119" s="32">
        <v>3</v>
      </c>
      <c r="J119" s="33"/>
      <c r="K119" s="32">
        <v>4</v>
      </c>
      <c r="L119" s="33"/>
      <c r="M119" s="32"/>
      <c r="N119" s="33"/>
      <c r="O119" s="32"/>
      <c r="P119" s="33"/>
      <c r="Q119" s="32">
        <v>1</v>
      </c>
      <c r="R119" s="32"/>
    </row>
    <row r="120" spans="1:18" ht="15">
      <c r="A120" s="217" t="s">
        <v>311</v>
      </c>
      <c r="B120" s="218"/>
      <c r="C120" s="91">
        <f>SUM(D120:F120)</f>
        <v>365</v>
      </c>
      <c r="D120" s="91">
        <f>SUM(D77:D119)</f>
        <v>2</v>
      </c>
      <c r="E120" s="91">
        <f>SUM(E77:E119)</f>
        <v>12</v>
      </c>
      <c r="F120" s="91">
        <f>SUM(G120+M120+O120)</f>
        <v>351</v>
      </c>
      <c r="G120" s="91">
        <f>SUM(I120+K120)</f>
        <v>345</v>
      </c>
      <c r="H120" s="92">
        <f>G120/F120*100</f>
        <v>98.29059829059828</v>
      </c>
      <c r="I120" s="91">
        <f>SUM(I77:I119)</f>
        <v>153</v>
      </c>
      <c r="J120" s="92">
        <f>I120/F120*100</f>
        <v>43.58974358974359</v>
      </c>
      <c r="K120" s="91">
        <f>SUM(K77:K119)</f>
        <v>192</v>
      </c>
      <c r="L120" s="92">
        <f>K120/F120*100</f>
        <v>54.700854700854705</v>
      </c>
      <c r="M120" s="91">
        <f>SUM(M77:M119)</f>
        <v>5</v>
      </c>
      <c r="N120" s="92">
        <f>M120/F120*100</f>
        <v>1.4245014245014245</v>
      </c>
      <c r="O120" s="91">
        <f>SUM(O77:O119)</f>
        <v>1</v>
      </c>
      <c r="P120" s="92">
        <f>O120/F120*100</f>
        <v>0.2849002849002849</v>
      </c>
      <c r="Q120" s="91">
        <f>SUM(Q77:Q119)</f>
        <v>51</v>
      </c>
      <c r="R120" s="91"/>
    </row>
    <row r="121" spans="1:18" ht="36">
      <c r="A121" s="188">
        <v>1</v>
      </c>
      <c r="B121" s="93" t="s">
        <v>218</v>
      </c>
      <c r="C121" s="90">
        <f>SUM(D121:F121)</f>
        <v>1</v>
      </c>
      <c r="D121" s="90"/>
      <c r="E121" s="90"/>
      <c r="F121" s="90">
        <f t="shared" si="3"/>
        <v>1</v>
      </c>
      <c r="G121" s="32">
        <f t="shared" si="5"/>
        <v>1</v>
      </c>
      <c r="H121" s="33"/>
      <c r="I121" s="32">
        <v>1</v>
      </c>
      <c r="J121" s="33"/>
      <c r="K121" s="32"/>
      <c r="L121" s="33"/>
      <c r="M121" s="32"/>
      <c r="N121" s="33"/>
      <c r="O121" s="32"/>
      <c r="P121" s="33"/>
      <c r="Q121" s="32">
        <v>2</v>
      </c>
      <c r="R121" s="32"/>
    </row>
    <row r="122" spans="1:18" ht="24">
      <c r="A122" s="188">
        <v>2</v>
      </c>
      <c r="B122" s="94" t="s">
        <v>312</v>
      </c>
      <c r="C122" s="90">
        <f aca="true" t="shared" si="7" ref="C122:C127">SUM(D122:F122)</f>
        <v>11</v>
      </c>
      <c r="D122" s="90">
        <v>1</v>
      </c>
      <c r="E122" s="90"/>
      <c r="F122" s="90">
        <f t="shared" si="3"/>
        <v>10</v>
      </c>
      <c r="G122" s="32">
        <f t="shared" si="5"/>
        <v>10</v>
      </c>
      <c r="H122" s="33"/>
      <c r="I122" s="32">
        <v>5</v>
      </c>
      <c r="J122" s="33"/>
      <c r="K122" s="32">
        <v>5</v>
      </c>
      <c r="L122" s="33"/>
      <c r="M122" s="32"/>
      <c r="N122" s="33"/>
      <c r="O122" s="32"/>
      <c r="P122" s="33"/>
      <c r="Q122" s="32">
        <v>0</v>
      </c>
      <c r="R122" s="32"/>
    </row>
    <row r="123" spans="1:18" ht="36">
      <c r="A123" s="188">
        <v>3</v>
      </c>
      <c r="B123" s="93" t="s">
        <v>219</v>
      </c>
      <c r="C123" s="90">
        <f t="shared" si="7"/>
        <v>10</v>
      </c>
      <c r="D123" s="90"/>
      <c r="E123" s="90">
        <v>1</v>
      </c>
      <c r="F123" s="90">
        <f t="shared" si="3"/>
        <v>9</v>
      </c>
      <c r="G123" s="32">
        <f t="shared" si="5"/>
        <v>8</v>
      </c>
      <c r="H123" s="33"/>
      <c r="I123" s="32">
        <v>4</v>
      </c>
      <c r="J123" s="33"/>
      <c r="K123" s="32">
        <v>4</v>
      </c>
      <c r="L123" s="33"/>
      <c r="M123" s="32">
        <v>1</v>
      </c>
      <c r="N123" s="33"/>
      <c r="O123" s="32"/>
      <c r="P123" s="33"/>
      <c r="Q123" s="32">
        <v>8</v>
      </c>
      <c r="R123" s="32"/>
    </row>
    <row r="124" spans="1:18" ht="24">
      <c r="A124" s="188">
        <v>4</v>
      </c>
      <c r="B124" s="94" t="s">
        <v>372</v>
      </c>
      <c r="C124" s="90">
        <f t="shared" si="7"/>
        <v>2</v>
      </c>
      <c r="D124" s="90"/>
      <c r="E124" s="90"/>
      <c r="F124" s="90">
        <f t="shared" si="3"/>
        <v>2</v>
      </c>
      <c r="G124" s="32">
        <f t="shared" si="5"/>
        <v>2</v>
      </c>
      <c r="H124" s="33"/>
      <c r="I124" s="32">
        <v>1</v>
      </c>
      <c r="J124" s="33"/>
      <c r="K124" s="32">
        <v>1</v>
      </c>
      <c r="L124" s="33"/>
      <c r="M124" s="32"/>
      <c r="N124" s="33"/>
      <c r="O124" s="32"/>
      <c r="P124" s="33"/>
      <c r="Q124" s="32">
        <v>15</v>
      </c>
      <c r="R124" s="32"/>
    </row>
    <row r="125" spans="1:18" ht="24">
      <c r="A125" s="188">
        <v>5</v>
      </c>
      <c r="B125" s="93" t="s">
        <v>220</v>
      </c>
      <c r="C125" s="90">
        <f t="shared" si="7"/>
        <v>10</v>
      </c>
      <c r="D125" s="90"/>
      <c r="E125" s="90"/>
      <c r="F125" s="90">
        <f t="shared" si="3"/>
        <v>10</v>
      </c>
      <c r="G125" s="32">
        <f t="shared" si="5"/>
        <v>10</v>
      </c>
      <c r="H125" s="33"/>
      <c r="I125" s="32">
        <v>8</v>
      </c>
      <c r="J125" s="33"/>
      <c r="K125" s="32">
        <v>2</v>
      </c>
      <c r="L125" s="33"/>
      <c r="M125" s="32"/>
      <c r="N125" s="33"/>
      <c r="O125" s="32"/>
      <c r="P125" s="33"/>
      <c r="Q125" s="32">
        <v>4</v>
      </c>
      <c r="R125" s="32"/>
    </row>
    <row r="126" spans="1:18" ht="24">
      <c r="A126" s="188">
        <v>6</v>
      </c>
      <c r="B126" s="94" t="s">
        <v>373</v>
      </c>
      <c r="C126" s="90">
        <f t="shared" si="7"/>
        <v>14</v>
      </c>
      <c r="D126" s="90">
        <v>4</v>
      </c>
      <c r="E126" s="90">
        <v>1</v>
      </c>
      <c r="F126" s="90">
        <f t="shared" si="3"/>
        <v>9</v>
      </c>
      <c r="G126" s="32">
        <f t="shared" si="5"/>
        <v>9</v>
      </c>
      <c r="H126" s="33"/>
      <c r="I126" s="32">
        <v>9</v>
      </c>
      <c r="J126" s="33"/>
      <c r="K126" s="32"/>
      <c r="L126" s="33"/>
      <c r="M126" s="32"/>
      <c r="N126" s="33"/>
      <c r="O126" s="32"/>
      <c r="P126" s="33"/>
      <c r="Q126" s="32"/>
      <c r="R126" s="32"/>
    </row>
    <row r="127" spans="1:18" ht="24">
      <c r="A127" s="188">
        <v>7</v>
      </c>
      <c r="B127" s="94" t="s">
        <v>313</v>
      </c>
      <c r="C127" s="90">
        <f t="shared" si="7"/>
        <v>4</v>
      </c>
      <c r="D127" s="90"/>
      <c r="E127" s="90"/>
      <c r="F127" s="90">
        <f t="shared" si="3"/>
        <v>4</v>
      </c>
      <c r="G127" s="32">
        <f t="shared" si="5"/>
        <v>3</v>
      </c>
      <c r="H127" s="33"/>
      <c r="I127" s="32">
        <v>0</v>
      </c>
      <c r="J127" s="33"/>
      <c r="K127" s="32">
        <v>3</v>
      </c>
      <c r="L127" s="33"/>
      <c r="M127" s="32">
        <v>1</v>
      </c>
      <c r="N127" s="33"/>
      <c r="O127" s="32"/>
      <c r="P127" s="33"/>
      <c r="Q127" s="32">
        <v>0</v>
      </c>
      <c r="R127" s="32"/>
    </row>
    <row r="128" spans="1:18" ht="15">
      <c r="A128" s="219" t="s">
        <v>221</v>
      </c>
      <c r="B128" s="218"/>
      <c r="C128" s="91">
        <f>SUM(D128:F128)</f>
        <v>52</v>
      </c>
      <c r="D128" s="91">
        <f>SUM(D121:D127)</f>
        <v>5</v>
      </c>
      <c r="E128" s="91">
        <f>SUM(E121:E127)</f>
        <v>2</v>
      </c>
      <c r="F128" s="91">
        <f>SUM(G128+M128+O128)</f>
        <v>45</v>
      </c>
      <c r="G128" s="91">
        <f>SUM(I128+K128)</f>
        <v>43</v>
      </c>
      <c r="H128" s="92">
        <f>G128/F128*100</f>
        <v>95.55555555555556</v>
      </c>
      <c r="I128" s="91">
        <f>SUM(I121:I127)</f>
        <v>28</v>
      </c>
      <c r="J128" s="92">
        <f>I128/F128*100</f>
        <v>62.22222222222222</v>
      </c>
      <c r="K128" s="91">
        <f>SUM(K121:K127)</f>
        <v>15</v>
      </c>
      <c r="L128" s="92">
        <f>K128/F128*100</f>
        <v>33.33333333333333</v>
      </c>
      <c r="M128" s="91">
        <f>SUM(M121:M127)</f>
        <v>2</v>
      </c>
      <c r="N128" s="92">
        <f>M128/F128*100</f>
        <v>4.444444444444445</v>
      </c>
      <c r="O128" s="91">
        <f>SUM(O121:O127)</f>
        <v>0</v>
      </c>
      <c r="P128" s="92">
        <f>O128/F128*100</f>
        <v>0</v>
      </c>
      <c r="Q128" s="91">
        <f>SUM(Q121:Q127)</f>
        <v>29</v>
      </c>
      <c r="R128" s="91"/>
    </row>
    <row r="129" spans="1:18" ht="12.75">
      <c r="A129" s="188">
        <v>1</v>
      </c>
      <c r="B129" s="94" t="s">
        <v>290</v>
      </c>
      <c r="C129" s="90">
        <f>SUM(D129:F129)</f>
        <v>4</v>
      </c>
      <c r="D129" s="90"/>
      <c r="E129" s="90"/>
      <c r="F129" s="90">
        <f t="shared" si="3"/>
        <v>4</v>
      </c>
      <c r="G129" s="32">
        <f t="shared" si="5"/>
        <v>4</v>
      </c>
      <c r="H129" s="33"/>
      <c r="I129" s="32">
        <v>2</v>
      </c>
      <c r="J129" s="33"/>
      <c r="K129" s="32">
        <v>2</v>
      </c>
      <c r="L129" s="33"/>
      <c r="M129" s="32"/>
      <c r="N129" s="33"/>
      <c r="O129" s="32"/>
      <c r="P129" s="33"/>
      <c r="Q129" s="32"/>
      <c r="R129" s="32"/>
    </row>
    <row r="130" spans="1:18" ht="12.75">
      <c r="A130" s="188">
        <v>2</v>
      </c>
      <c r="B130" s="184" t="s">
        <v>291</v>
      </c>
      <c r="C130" s="90">
        <f aca="true" t="shared" si="8" ref="C130:C144">SUM(D130:F130)</f>
        <v>5</v>
      </c>
      <c r="D130" s="90"/>
      <c r="E130" s="90">
        <v>1</v>
      </c>
      <c r="F130" s="90">
        <f t="shared" si="3"/>
        <v>4</v>
      </c>
      <c r="G130" s="32">
        <f t="shared" si="5"/>
        <v>4</v>
      </c>
      <c r="H130" s="33"/>
      <c r="I130" s="32">
        <v>2</v>
      </c>
      <c r="J130" s="33"/>
      <c r="K130" s="32">
        <v>2</v>
      </c>
      <c r="L130" s="33"/>
      <c r="M130" s="32"/>
      <c r="N130" s="33"/>
      <c r="O130" s="32"/>
      <c r="P130" s="33"/>
      <c r="Q130" s="32"/>
      <c r="R130" s="32"/>
    </row>
    <row r="131" spans="1:18" ht="24">
      <c r="A131" s="188">
        <v>3</v>
      </c>
      <c r="B131" s="94" t="s">
        <v>292</v>
      </c>
      <c r="C131" s="90">
        <f t="shared" si="8"/>
        <v>4</v>
      </c>
      <c r="D131" s="90"/>
      <c r="E131" s="90"/>
      <c r="F131" s="90">
        <f t="shared" si="3"/>
        <v>4</v>
      </c>
      <c r="G131" s="32">
        <f t="shared" si="5"/>
        <v>4</v>
      </c>
      <c r="H131" s="33"/>
      <c r="I131" s="32">
        <v>3</v>
      </c>
      <c r="J131" s="33"/>
      <c r="K131" s="32">
        <v>1</v>
      </c>
      <c r="L131" s="33"/>
      <c r="M131" s="32"/>
      <c r="N131" s="33"/>
      <c r="O131" s="32"/>
      <c r="P131" s="33"/>
      <c r="Q131" s="32"/>
      <c r="R131" s="32"/>
    </row>
    <row r="132" spans="1:18" ht="12.75">
      <c r="A132" s="188">
        <v>4</v>
      </c>
      <c r="B132" s="94" t="s">
        <v>293</v>
      </c>
      <c r="C132" s="90">
        <f t="shared" si="8"/>
        <v>4</v>
      </c>
      <c r="D132" s="90"/>
      <c r="E132" s="90"/>
      <c r="F132" s="90">
        <f t="shared" si="3"/>
        <v>4</v>
      </c>
      <c r="G132" s="32">
        <f t="shared" si="5"/>
        <v>4</v>
      </c>
      <c r="H132" s="33"/>
      <c r="I132" s="32">
        <v>1</v>
      </c>
      <c r="J132" s="33"/>
      <c r="K132" s="32">
        <v>3</v>
      </c>
      <c r="L132" s="33"/>
      <c r="M132" s="32"/>
      <c r="N132" s="33"/>
      <c r="O132" s="32"/>
      <c r="P132" s="33"/>
      <c r="Q132" s="32"/>
      <c r="R132" s="32"/>
    </row>
    <row r="133" spans="1:18" ht="24">
      <c r="A133" s="188">
        <v>5</v>
      </c>
      <c r="B133" s="184" t="s">
        <v>294</v>
      </c>
      <c r="C133" s="90">
        <f t="shared" si="8"/>
        <v>1</v>
      </c>
      <c r="D133" s="90"/>
      <c r="E133" s="90"/>
      <c r="F133" s="90">
        <f t="shared" si="3"/>
        <v>1</v>
      </c>
      <c r="G133" s="32">
        <f t="shared" si="5"/>
        <v>1</v>
      </c>
      <c r="H133" s="33"/>
      <c r="I133" s="32">
        <v>0</v>
      </c>
      <c r="J133" s="33"/>
      <c r="K133" s="32">
        <v>1</v>
      </c>
      <c r="L133" s="33"/>
      <c r="M133" s="32"/>
      <c r="N133" s="33"/>
      <c r="O133" s="32"/>
      <c r="P133" s="33"/>
      <c r="Q133" s="32"/>
      <c r="R133" s="32"/>
    </row>
    <row r="134" spans="1:18" ht="24">
      <c r="A134" s="188">
        <v>6</v>
      </c>
      <c r="B134" s="184" t="s">
        <v>295</v>
      </c>
      <c r="C134" s="90">
        <f t="shared" si="8"/>
        <v>1</v>
      </c>
      <c r="D134" s="90"/>
      <c r="E134" s="90"/>
      <c r="F134" s="90">
        <f aca="true" t="shared" si="9" ref="F134:F144">SUM(G134+M134+O134)</f>
        <v>1</v>
      </c>
      <c r="G134" s="32">
        <f t="shared" si="5"/>
        <v>1</v>
      </c>
      <c r="H134" s="33"/>
      <c r="I134" s="32">
        <v>1</v>
      </c>
      <c r="J134" s="33"/>
      <c r="K134" s="32">
        <v>0</v>
      </c>
      <c r="L134" s="33"/>
      <c r="M134" s="32"/>
      <c r="N134" s="33"/>
      <c r="O134" s="32"/>
      <c r="P134" s="33"/>
      <c r="Q134" s="32"/>
      <c r="R134" s="32"/>
    </row>
    <row r="135" spans="1:18" ht="24">
      <c r="A135" s="188">
        <v>7</v>
      </c>
      <c r="B135" s="94" t="s">
        <v>296</v>
      </c>
      <c r="C135" s="90">
        <f t="shared" si="8"/>
        <v>2</v>
      </c>
      <c r="D135" s="90"/>
      <c r="E135" s="90"/>
      <c r="F135" s="90">
        <f t="shared" si="9"/>
        <v>2</v>
      </c>
      <c r="G135" s="32">
        <f t="shared" si="5"/>
        <v>2</v>
      </c>
      <c r="H135" s="33"/>
      <c r="I135" s="32">
        <v>0</v>
      </c>
      <c r="J135" s="33"/>
      <c r="K135" s="32">
        <v>2</v>
      </c>
      <c r="L135" s="33"/>
      <c r="M135" s="32"/>
      <c r="N135" s="33"/>
      <c r="O135" s="32"/>
      <c r="P135" s="33"/>
      <c r="Q135" s="32"/>
      <c r="R135" s="32"/>
    </row>
    <row r="136" spans="1:18" ht="24">
      <c r="A136" s="188">
        <v>8</v>
      </c>
      <c r="B136" s="94" t="s">
        <v>297</v>
      </c>
      <c r="C136" s="90">
        <f t="shared" si="8"/>
        <v>4</v>
      </c>
      <c r="D136" s="90"/>
      <c r="E136" s="90"/>
      <c r="F136" s="90">
        <f t="shared" si="9"/>
        <v>4</v>
      </c>
      <c r="G136" s="32">
        <f t="shared" si="5"/>
        <v>4</v>
      </c>
      <c r="H136" s="33"/>
      <c r="I136" s="32">
        <v>1</v>
      </c>
      <c r="J136" s="33"/>
      <c r="K136" s="32">
        <v>3</v>
      </c>
      <c r="L136" s="33"/>
      <c r="M136" s="32"/>
      <c r="N136" s="33"/>
      <c r="O136" s="32"/>
      <c r="P136" s="33"/>
      <c r="Q136" s="32">
        <v>1</v>
      </c>
      <c r="R136" s="32"/>
    </row>
    <row r="137" spans="1:18" ht="15">
      <c r="A137" s="219" t="s">
        <v>298</v>
      </c>
      <c r="B137" s="218"/>
      <c r="C137" s="91">
        <f>SUM(D137:F137)</f>
        <v>25</v>
      </c>
      <c r="D137" s="91">
        <f>SUM(D129:D136)</f>
        <v>0</v>
      </c>
      <c r="E137" s="91">
        <f>SUM(E129:E136)</f>
        <v>1</v>
      </c>
      <c r="F137" s="91">
        <f>SUM(G137+M137+O137)</f>
        <v>24</v>
      </c>
      <c r="G137" s="91">
        <f aca="true" t="shared" si="10" ref="G137:G145">SUM(I137+K137)</f>
        <v>24</v>
      </c>
      <c r="H137" s="92">
        <f>G137/F137*100</f>
        <v>100</v>
      </c>
      <c r="I137" s="91">
        <f>SUM(I129:I136)</f>
        <v>10</v>
      </c>
      <c r="J137" s="92">
        <f>I137/F137*100</f>
        <v>41.66666666666667</v>
      </c>
      <c r="K137" s="91">
        <f>SUM(K129:K136)</f>
        <v>14</v>
      </c>
      <c r="L137" s="92">
        <f>K137/F137*100</f>
        <v>58.333333333333336</v>
      </c>
      <c r="M137" s="91">
        <f>SUM(M129:M136)</f>
        <v>0</v>
      </c>
      <c r="N137" s="92">
        <f>M137/F137*100</f>
        <v>0</v>
      </c>
      <c r="O137" s="91">
        <f>SUM(O129:O136)</f>
        <v>0</v>
      </c>
      <c r="P137" s="92">
        <f>O137/F137*100</f>
        <v>0</v>
      </c>
      <c r="Q137" s="91">
        <f>SUM(Q129:Q136)</f>
        <v>1</v>
      </c>
      <c r="R137" s="91"/>
    </row>
    <row r="138" spans="1:18" ht="24">
      <c r="A138" s="32">
        <v>1</v>
      </c>
      <c r="B138" s="182" t="s">
        <v>222</v>
      </c>
      <c r="C138" s="90">
        <f t="shared" si="8"/>
        <v>4</v>
      </c>
      <c r="D138" s="90"/>
      <c r="E138" s="90"/>
      <c r="F138" s="90">
        <f t="shared" si="9"/>
        <v>4</v>
      </c>
      <c r="G138" s="32">
        <f t="shared" si="10"/>
        <v>4</v>
      </c>
      <c r="H138" s="33"/>
      <c r="I138" s="32">
        <v>2</v>
      </c>
      <c r="J138" s="33"/>
      <c r="K138" s="32">
        <v>2</v>
      </c>
      <c r="L138" s="33"/>
      <c r="M138" s="32"/>
      <c r="N138" s="33"/>
      <c r="O138" s="32"/>
      <c r="P138" s="33"/>
      <c r="Q138" s="32"/>
      <c r="R138" s="32"/>
    </row>
    <row r="139" spans="1:18" ht="36.75">
      <c r="A139" s="32">
        <v>2</v>
      </c>
      <c r="B139" s="183" t="s">
        <v>337</v>
      </c>
      <c r="C139" s="90">
        <f t="shared" si="8"/>
        <v>4</v>
      </c>
      <c r="D139" s="90"/>
      <c r="E139" s="90"/>
      <c r="F139" s="90">
        <f t="shared" si="9"/>
        <v>4</v>
      </c>
      <c r="G139" s="32">
        <f t="shared" si="10"/>
        <v>4</v>
      </c>
      <c r="H139" s="33"/>
      <c r="I139" s="32">
        <v>2</v>
      </c>
      <c r="J139" s="33"/>
      <c r="K139" s="32">
        <v>2</v>
      </c>
      <c r="L139" s="33"/>
      <c r="M139" s="32"/>
      <c r="N139" s="33"/>
      <c r="O139" s="32"/>
      <c r="P139" s="33"/>
      <c r="Q139" s="32"/>
      <c r="R139" s="32"/>
    </row>
    <row r="140" spans="1:18" ht="48">
      <c r="A140" s="32">
        <v>3</v>
      </c>
      <c r="B140" s="93" t="s">
        <v>374</v>
      </c>
      <c r="C140" s="90">
        <f t="shared" si="8"/>
        <v>0</v>
      </c>
      <c r="D140" s="90"/>
      <c r="E140" s="90"/>
      <c r="F140" s="90">
        <f t="shared" si="9"/>
        <v>0</v>
      </c>
      <c r="G140" s="32">
        <f t="shared" si="10"/>
        <v>0</v>
      </c>
      <c r="H140" s="33"/>
      <c r="I140" s="32">
        <v>0</v>
      </c>
      <c r="J140" s="33"/>
      <c r="K140" s="32">
        <v>0</v>
      </c>
      <c r="L140" s="33"/>
      <c r="M140" s="32"/>
      <c r="N140" s="33"/>
      <c r="O140" s="32"/>
      <c r="P140" s="33"/>
      <c r="Q140" s="32">
        <v>4</v>
      </c>
      <c r="R140" s="32"/>
    </row>
    <row r="141" spans="1:18" ht="36">
      <c r="A141" s="32">
        <v>4</v>
      </c>
      <c r="B141" s="182" t="s">
        <v>223</v>
      </c>
      <c r="C141" s="90">
        <f t="shared" si="8"/>
        <v>2</v>
      </c>
      <c r="D141" s="90"/>
      <c r="E141" s="90"/>
      <c r="F141" s="90">
        <f t="shared" si="9"/>
        <v>2</v>
      </c>
      <c r="G141" s="32">
        <f t="shared" si="10"/>
        <v>2</v>
      </c>
      <c r="H141" s="33"/>
      <c r="I141" s="32">
        <v>1</v>
      </c>
      <c r="J141" s="33"/>
      <c r="K141" s="32">
        <v>1</v>
      </c>
      <c r="L141" s="33"/>
      <c r="M141" s="32"/>
      <c r="N141" s="33"/>
      <c r="O141" s="32"/>
      <c r="P141" s="33"/>
      <c r="Q141" s="32">
        <v>2</v>
      </c>
      <c r="R141" s="32"/>
    </row>
    <row r="142" spans="1:18" ht="36">
      <c r="A142" s="32">
        <v>5</v>
      </c>
      <c r="B142" s="112" t="s">
        <v>375</v>
      </c>
      <c r="C142" s="90">
        <f t="shared" si="8"/>
        <v>5</v>
      </c>
      <c r="D142" s="90"/>
      <c r="E142" s="90">
        <v>1</v>
      </c>
      <c r="F142" s="90">
        <f t="shared" si="9"/>
        <v>4</v>
      </c>
      <c r="G142" s="32">
        <f t="shared" si="10"/>
        <v>4</v>
      </c>
      <c r="H142" s="33"/>
      <c r="I142" s="32">
        <v>2</v>
      </c>
      <c r="J142" s="33"/>
      <c r="K142" s="32">
        <v>2</v>
      </c>
      <c r="L142" s="33"/>
      <c r="M142" s="32"/>
      <c r="N142" s="33"/>
      <c r="O142" s="32"/>
      <c r="P142" s="33"/>
      <c r="Q142" s="32">
        <v>1</v>
      </c>
      <c r="R142" s="32"/>
    </row>
    <row r="143" spans="1:18" ht="36">
      <c r="A143" s="32">
        <v>6</v>
      </c>
      <c r="B143" s="112" t="s">
        <v>253</v>
      </c>
      <c r="C143" s="90">
        <f t="shared" si="8"/>
        <v>12</v>
      </c>
      <c r="D143" s="90"/>
      <c r="E143" s="90">
        <v>1</v>
      </c>
      <c r="F143" s="90">
        <f t="shared" si="9"/>
        <v>11</v>
      </c>
      <c r="G143" s="32">
        <f t="shared" si="10"/>
        <v>11</v>
      </c>
      <c r="H143" s="33"/>
      <c r="I143" s="32">
        <v>0</v>
      </c>
      <c r="J143" s="33"/>
      <c r="K143" s="32">
        <v>11</v>
      </c>
      <c r="L143" s="33"/>
      <c r="M143" s="32"/>
      <c r="N143" s="33"/>
      <c r="O143" s="32"/>
      <c r="P143" s="33"/>
      <c r="Q143" s="32">
        <v>36</v>
      </c>
      <c r="R143" s="32"/>
    </row>
    <row r="144" spans="1:18" ht="36">
      <c r="A144" s="32">
        <v>7</v>
      </c>
      <c r="B144" s="182" t="s">
        <v>224</v>
      </c>
      <c r="C144" s="90">
        <f t="shared" si="8"/>
        <v>11</v>
      </c>
      <c r="D144" s="90"/>
      <c r="E144" s="90">
        <v>1</v>
      </c>
      <c r="F144" s="90">
        <f t="shared" si="9"/>
        <v>10</v>
      </c>
      <c r="G144" s="32">
        <f t="shared" si="10"/>
        <v>10</v>
      </c>
      <c r="H144" s="33"/>
      <c r="I144" s="32">
        <v>5</v>
      </c>
      <c r="J144" s="33"/>
      <c r="K144" s="32">
        <v>5</v>
      </c>
      <c r="L144" s="33"/>
      <c r="M144" s="32"/>
      <c r="N144" s="33"/>
      <c r="O144" s="32"/>
      <c r="P144" s="33"/>
      <c r="Q144" s="32"/>
      <c r="R144" s="32"/>
    </row>
    <row r="145" spans="1:18" ht="15">
      <c r="A145" s="220" t="s">
        <v>225</v>
      </c>
      <c r="B145" s="221"/>
      <c r="C145" s="91">
        <f>SUM(D145:F145)</f>
        <v>38</v>
      </c>
      <c r="D145" s="91">
        <f>SUM(D138:D144)</f>
        <v>0</v>
      </c>
      <c r="E145" s="91">
        <f>SUM(E138:E144)</f>
        <v>3</v>
      </c>
      <c r="F145" s="91">
        <f>SUM(G145+M145+O145)</f>
        <v>35</v>
      </c>
      <c r="G145" s="91">
        <f t="shared" si="10"/>
        <v>35</v>
      </c>
      <c r="H145" s="92">
        <f>G145/F145*100</f>
        <v>100</v>
      </c>
      <c r="I145" s="91">
        <f>SUM(I138:I144)</f>
        <v>12</v>
      </c>
      <c r="J145" s="92">
        <f>I145/F145*100</f>
        <v>34.285714285714285</v>
      </c>
      <c r="K145" s="91">
        <f>SUM(K138:K144)</f>
        <v>23</v>
      </c>
      <c r="L145" s="92">
        <f>K145/F145*100</f>
        <v>65.71428571428571</v>
      </c>
      <c r="M145" s="91">
        <f>SUM(M138:M144)</f>
        <v>0</v>
      </c>
      <c r="N145" s="92">
        <f>M145/F145*100</f>
        <v>0</v>
      </c>
      <c r="O145" s="91">
        <f>SUM(O138:O144)</f>
        <v>0</v>
      </c>
      <c r="P145" s="92">
        <f>O145/F145*100</f>
        <v>0</v>
      </c>
      <c r="Q145" s="91">
        <f>SUM(Q138:Q144)</f>
        <v>43</v>
      </c>
      <c r="R145" s="91"/>
    </row>
    <row r="146" spans="1:18" ht="15">
      <c r="A146" s="215" t="s">
        <v>348</v>
      </c>
      <c r="B146" s="216"/>
      <c r="C146" s="79">
        <f>C145+C137+C128+C120+C76+C62</f>
        <v>1042</v>
      </c>
      <c r="D146" s="79">
        <f>D145+D137+D128+D120+D76+D62</f>
        <v>14</v>
      </c>
      <c r="E146" s="79">
        <f>E145+E137+E128+E120+E76+E62</f>
        <v>37</v>
      </c>
      <c r="F146" s="79">
        <f>F145+F137+F128+F120+F76+F62</f>
        <v>991</v>
      </c>
      <c r="G146" s="79">
        <f>G145+G137+G128+G120+G76+G62</f>
        <v>976</v>
      </c>
      <c r="H146" s="80">
        <f>G146/F146*100</f>
        <v>98.48637739656913</v>
      </c>
      <c r="I146" s="79">
        <f>I145+I137+I128+I120+I76+I62</f>
        <v>488</v>
      </c>
      <c r="J146" s="80">
        <f>I146/F146*100</f>
        <v>49.24318869828456</v>
      </c>
      <c r="K146" s="79">
        <f>K145+K137+K128+K120+K76+K62</f>
        <v>488</v>
      </c>
      <c r="L146" s="80">
        <f>K146/F146*100</f>
        <v>49.24318869828456</v>
      </c>
      <c r="M146" s="79">
        <f>SUM(M145+M137+M128+M120+M76+M62)</f>
        <v>14</v>
      </c>
      <c r="N146" s="80">
        <f>M146/F146*100</f>
        <v>1.4127144298688195</v>
      </c>
      <c r="O146" s="79">
        <f>O145+O137+O128+O120+O76+O62</f>
        <v>1</v>
      </c>
      <c r="P146" s="80">
        <f>O146/F146*100</f>
        <v>0.10090817356205853</v>
      </c>
      <c r="Q146" s="79">
        <f>Q145+Q137+Q128+Q120+Q76+Q62</f>
        <v>278</v>
      </c>
      <c r="R146" s="79"/>
    </row>
    <row r="147" ht="12.75">
      <c r="A147" s="78"/>
    </row>
  </sheetData>
  <sheetProtection/>
  <mergeCells count="20">
    <mergeCell ref="I4:J4"/>
    <mergeCell ref="K4:L4"/>
    <mergeCell ref="O4:P4"/>
    <mergeCell ref="M4:N4"/>
    <mergeCell ref="A3:B5"/>
    <mergeCell ref="I3:L3"/>
    <mergeCell ref="A2:R2"/>
    <mergeCell ref="C3:C5"/>
    <mergeCell ref="D3:E3"/>
    <mergeCell ref="F3:F5"/>
    <mergeCell ref="G3:H4"/>
    <mergeCell ref="M3:P3"/>
    <mergeCell ref="Q3:R4"/>
    <mergeCell ref="A146:B146"/>
    <mergeCell ref="A62:B62"/>
    <mergeCell ref="A76:B76"/>
    <mergeCell ref="A120:B120"/>
    <mergeCell ref="A128:B128"/>
    <mergeCell ref="A137:B137"/>
    <mergeCell ref="A145:B1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zoomScale="98" zoomScaleNormal="98" zoomScalePageLayoutView="0" workbookViewId="0" topLeftCell="A1">
      <pane ySplit="5" topLeftCell="A69" activePane="bottomLeft" state="frozen"/>
      <selection pane="topLeft" activeCell="A1" sqref="A1"/>
      <selection pane="bottomLeft" activeCell="A7" sqref="A7:A19"/>
    </sheetView>
  </sheetViews>
  <sheetFormatPr defaultColWidth="9.140625" defaultRowHeight="12.75"/>
  <cols>
    <col min="1" max="1" width="2.7109375" style="39" customWidth="1"/>
    <col min="2" max="2" width="31.28125" style="28" customWidth="1"/>
    <col min="3" max="3" width="10.00390625" style="28" customWidth="1"/>
    <col min="4" max="5" width="8.00390625" style="28" customWidth="1"/>
    <col min="6" max="17" width="6.421875" style="28" customWidth="1"/>
    <col min="18" max="16384" width="9.140625" style="28" customWidth="1"/>
  </cols>
  <sheetData>
    <row r="1" spans="1:15" ht="3.75" customHeight="1">
      <c r="A1" s="25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7"/>
    </row>
    <row r="2" spans="1:17" ht="38.25" customHeight="1">
      <c r="A2" s="240" t="s">
        <v>377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12">
      <c r="A3" s="237" t="s">
        <v>77</v>
      </c>
      <c r="B3" s="237" t="s">
        <v>378</v>
      </c>
      <c r="C3" s="237" t="s">
        <v>386</v>
      </c>
      <c r="D3" s="237" t="s">
        <v>226</v>
      </c>
      <c r="E3" s="237"/>
      <c r="F3" s="237" t="s">
        <v>227</v>
      </c>
      <c r="G3" s="237"/>
      <c r="H3" s="237"/>
      <c r="I3" s="237"/>
      <c r="J3" s="237" t="s">
        <v>228</v>
      </c>
      <c r="K3" s="237"/>
      <c r="L3" s="237" t="s">
        <v>227</v>
      </c>
      <c r="M3" s="237"/>
      <c r="N3" s="237"/>
      <c r="O3" s="237"/>
      <c r="P3" s="239" t="s">
        <v>80</v>
      </c>
      <c r="Q3" s="239"/>
    </row>
    <row r="4" spans="1:17" ht="27" customHeight="1">
      <c r="A4" s="237"/>
      <c r="B4" s="237"/>
      <c r="C4" s="237"/>
      <c r="D4" s="237"/>
      <c r="E4" s="237"/>
      <c r="F4" s="237" t="s">
        <v>229</v>
      </c>
      <c r="G4" s="237"/>
      <c r="H4" s="237" t="s">
        <v>230</v>
      </c>
      <c r="I4" s="237"/>
      <c r="J4" s="237"/>
      <c r="K4" s="237"/>
      <c r="L4" s="237" t="s">
        <v>229</v>
      </c>
      <c r="M4" s="237"/>
      <c r="N4" s="237" t="s">
        <v>230</v>
      </c>
      <c r="O4" s="237"/>
      <c r="P4" s="239"/>
      <c r="Q4" s="239"/>
    </row>
    <row r="5" spans="1:17" ht="24.75" customHeight="1">
      <c r="A5" s="237"/>
      <c r="B5" s="237"/>
      <c r="C5" s="237"/>
      <c r="D5" s="52" t="s">
        <v>15</v>
      </c>
      <c r="E5" s="53" t="s">
        <v>14</v>
      </c>
      <c r="F5" s="52" t="s">
        <v>15</v>
      </c>
      <c r="G5" s="53" t="s">
        <v>14</v>
      </c>
      <c r="H5" s="52" t="s">
        <v>15</v>
      </c>
      <c r="I5" s="53" t="s">
        <v>14</v>
      </c>
      <c r="J5" s="52" t="s">
        <v>15</v>
      </c>
      <c r="K5" s="53" t="s">
        <v>14</v>
      </c>
      <c r="L5" s="52" t="s">
        <v>15</v>
      </c>
      <c r="M5" s="53" t="s">
        <v>14</v>
      </c>
      <c r="N5" s="52" t="s">
        <v>15</v>
      </c>
      <c r="O5" s="53" t="s">
        <v>14</v>
      </c>
      <c r="P5" s="52" t="s">
        <v>15</v>
      </c>
      <c r="Q5" s="53" t="s">
        <v>14</v>
      </c>
    </row>
    <row r="6" spans="1:17" ht="12.75">
      <c r="A6" s="238" t="s">
        <v>379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1"/>
      <c r="Q6" s="231"/>
    </row>
    <row r="7" spans="1:17" ht="24">
      <c r="A7" s="189">
        <v>1</v>
      </c>
      <c r="B7" s="54" t="s">
        <v>231</v>
      </c>
      <c r="C7" s="55">
        <f>D7+J7</f>
        <v>215</v>
      </c>
      <c r="D7" s="55">
        <f>F7+H7</f>
        <v>215</v>
      </c>
      <c r="E7" s="56">
        <f>D7/C7*100</f>
        <v>100</v>
      </c>
      <c r="F7" s="57">
        <v>131</v>
      </c>
      <c r="G7" s="56">
        <f>F7/D7*100</f>
        <v>60.93023255813953</v>
      </c>
      <c r="H7" s="55">
        <v>84</v>
      </c>
      <c r="I7" s="56">
        <f>H7/D7*100</f>
        <v>39.06976744186046</v>
      </c>
      <c r="J7" s="55"/>
      <c r="K7" s="56"/>
      <c r="L7" s="57"/>
      <c r="M7" s="56"/>
      <c r="N7" s="57"/>
      <c r="O7" s="56"/>
      <c r="P7" s="58">
        <v>45</v>
      </c>
      <c r="Q7" s="58"/>
    </row>
    <row r="8" spans="1:17" ht="12">
      <c r="A8" s="189">
        <v>2</v>
      </c>
      <c r="B8" s="54" t="s">
        <v>232</v>
      </c>
      <c r="C8" s="55">
        <f aca="true" t="shared" si="0" ref="C8:C19">D8+J8</f>
        <v>136</v>
      </c>
      <c r="D8" s="55">
        <f aca="true" t="shared" si="1" ref="D8:D17">F8+H8</f>
        <v>130</v>
      </c>
      <c r="E8" s="56">
        <f aca="true" t="shared" si="2" ref="E8:E17">D8/C8*100</f>
        <v>95.58823529411765</v>
      </c>
      <c r="F8" s="57">
        <v>74</v>
      </c>
      <c r="G8" s="56">
        <f aca="true" t="shared" si="3" ref="G8:G17">F8/D8*100</f>
        <v>56.92307692307692</v>
      </c>
      <c r="H8" s="55">
        <v>56</v>
      </c>
      <c r="I8" s="56">
        <f aca="true" t="shared" si="4" ref="I8:I17">H8/D8*100</f>
        <v>43.07692307692308</v>
      </c>
      <c r="J8" s="55">
        <f>N8+L8</f>
        <v>6</v>
      </c>
      <c r="K8" s="56">
        <f>J8/C8*100</f>
        <v>4.411764705882353</v>
      </c>
      <c r="L8" s="57">
        <v>6</v>
      </c>
      <c r="M8" s="56">
        <f>L8/C8*100</f>
        <v>4.411764705882353</v>
      </c>
      <c r="N8" s="57"/>
      <c r="O8" s="56"/>
      <c r="P8" s="58">
        <v>43</v>
      </c>
      <c r="Q8" s="58"/>
    </row>
    <row r="9" spans="1:17" ht="12">
      <c r="A9" s="189">
        <v>3</v>
      </c>
      <c r="B9" s="54" t="s">
        <v>102</v>
      </c>
      <c r="C9" s="55">
        <f t="shared" si="0"/>
        <v>9</v>
      </c>
      <c r="D9" s="55">
        <f t="shared" si="1"/>
        <v>9</v>
      </c>
      <c r="E9" s="56">
        <f t="shared" si="2"/>
        <v>100</v>
      </c>
      <c r="F9" s="57">
        <v>6</v>
      </c>
      <c r="G9" s="56">
        <f t="shared" si="3"/>
        <v>66.66666666666666</v>
      </c>
      <c r="H9" s="55">
        <v>3</v>
      </c>
      <c r="I9" s="56">
        <f t="shared" si="4"/>
        <v>33.33333333333333</v>
      </c>
      <c r="J9" s="55"/>
      <c r="K9" s="56"/>
      <c r="L9" s="57"/>
      <c r="M9" s="56"/>
      <c r="N9" s="57"/>
      <c r="O9" s="56"/>
      <c r="P9" s="58">
        <v>2</v>
      </c>
      <c r="Q9" s="58"/>
    </row>
    <row r="10" spans="1:17" ht="20.25" customHeight="1">
      <c r="A10" s="189">
        <v>4</v>
      </c>
      <c r="B10" s="54" t="s">
        <v>233</v>
      </c>
      <c r="C10" s="55">
        <f t="shared" si="0"/>
        <v>87</v>
      </c>
      <c r="D10" s="55">
        <f t="shared" si="1"/>
        <v>87</v>
      </c>
      <c r="E10" s="56">
        <f t="shared" si="2"/>
        <v>100</v>
      </c>
      <c r="F10" s="57">
        <v>38</v>
      </c>
      <c r="G10" s="56">
        <f t="shared" si="3"/>
        <v>43.67816091954023</v>
      </c>
      <c r="H10" s="55">
        <v>49</v>
      </c>
      <c r="I10" s="56">
        <f t="shared" si="4"/>
        <v>56.32183908045977</v>
      </c>
      <c r="J10" s="55"/>
      <c r="K10" s="56"/>
      <c r="L10" s="57"/>
      <c r="M10" s="56"/>
      <c r="N10" s="57"/>
      <c r="O10" s="56"/>
      <c r="P10" s="58">
        <v>28</v>
      </c>
      <c r="Q10" s="58"/>
    </row>
    <row r="11" spans="1:17" ht="12">
      <c r="A11" s="189">
        <v>5</v>
      </c>
      <c r="B11" s="54" t="s">
        <v>99</v>
      </c>
      <c r="C11" s="55">
        <f t="shared" si="0"/>
        <v>11</v>
      </c>
      <c r="D11" s="55">
        <f t="shared" si="1"/>
        <v>11</v>
      </c>
      <c r="E11" s="56">
        <f t="shared" si="2"/>
        <v>100</v>
      </c>
      <c r="F11" s="57">
        <v>3</v>
      </c>
      <c r="G11" s="56">
        <f t="shared" si="3"/>
        <v>27.27272727272727</v>
      </c>
      <c r="H11" s="55">
        <v>8</v>
      </c>
      <c r="I11" s="56">
        <f t="shared" si="4"/>
        <v>72.72727272727273</v>
      </c>
      <c r="J11" s="55"/>
      <c r="K11" s="56"/>
      <c r="L11" s="57"/>
      <c r="M11" s="56"/>
      <c r="N11" s="57"/>
      <c r="O11" s="56"/>
      <c r="P11" s="58">
        <v>3</v>
      </c>
      <c r="Q11" s="58"/>
    </row>
    <row r="12" spans="1:17" ht="12">
      <c r="A12" s="189">
        <v>6</v>
      </c>
      <c r="B12" s="54" t="s">
        <v>314</v>
      </c>
      <c r="C12" s="55">
        <f t="shared" si="0"/>
        <v>6</v>
      </c>
      <c r="D12" s="55">
        <f t="shared" si="1"/>
        <v>6</v>
      </c>
      <c r="E12" s="56">
        <f t="shared" si="2"/>
        <v>100</v>
      </c>
      <c r="F12" s="57">
        <v>1</v>
      </c>
      <c r="G12" s="56">
        <f t="shared" si="3"/>
        <v>16.666666666666664</v>
      </c>
      <c r="H12" s="55">
        <v>5</v>
      </c>
      <c r="I12" s="56">
        <f t="shared" si="4"/>
        <v>83.33333333333334</v>
      </c>
      <c r="J12" s="55"/>
      <c r="K12" s="56"/>
      <c r="L12" s="57"/>
      <c r="M12" s="56"/>
      <c r="N12" s="57"/>
      <c r="O12" s="56"/>
      <c r="P12" s="58">
        <v>8</v>
      </c>
      <c r="Q12" s="58"/>
    </row>
    <row r="13" spans="1:17" ht="12">
      <c r="A13" s="189">
        <v>7</v>
      </c>
      <c r="B13" s="54" t="s">
        <v>101</v>
      </c>
      <c r="C13" s="55">
        <f t="shared" si="0"/>
        <v>10</v>
      </c>
      <c r="D13" s="55">
        <f t="shared" si="1"/>
        <v>10</v>
      </c>
      <c r="E13" s="56">
        <f t="shared" si="2"/>
        <v>100</v>
      </c>
      <c r="F13" s="57">
        <v>4</v>
      </c>
      <c r="G13" s="56">
        <f t="shared" si="3"/>
        <v>40</v>
      </c>
      <c r="H13" s="55">
        <v>6</v>
      </c>
      <c r="I13" s="56">
        <f t="shared" si="4"/>
        <v>60</v>
      </c>
      <c r="J13" s="55"/>
      <c r="K13" s="56"/>
      <c r="L13" s="57"/>
      <c r="M13" s="56"/>
      <c r="N13" s="57"/>
      <c r="O13" s="56"/>
      <c r="P13" s="58">
        <v>1</v>
      </c>
      <c r="Q13" s="58"/>
    </row>
    <row r="14" spans="1:17" ht="12">
      <c r="A14" s="189">
        <v>8</v>
      </c>
      <c r="B14" s="54" t="s">
        <v>103</v>
      </c>
      <c r="C14" s="55">
        <f t="shared" si="0"/>
        <v>8</v>
      </c>
      <c r="D14" s="55">
        <f t="shared" si="1"/>
        <v>8</v>
      </c>
      <c r="E14" s="56">
        <f t="shared" si="2"/>
        <v>100</v>
      </c>
      <c r="F14" s="57">
        <v>4</v>
      </c>
      <c r="G14" s="56">
        <f t="shared" si="3"/>
        <v>50</v>
      </c>
      <c r="H14" s="55">
        <v>4</v>
      </c>
      <c r="I14" s="56">
        <f t="shared" si="4"/>
        <v>50</v>
      </c>
      <c r="J14" s="55"/>
      <c r="K14" s="56"/>
      <c r="L14" s="57"/>
      <c r="M14" s="56"/>
      <c r="N14" s="57"/>
      <c r="O14" s="56"/>
      <c r="P14" s="58">
        <v>5</v>
      </c>
      <c r="Q14" s="58"/>
    </row>
    <row r="15" spans="1:17" ht="24">
      <c r="A15" s="189">
        <v>9</v>
      </c>
      <c r="B15" s="54" t="s">
        <v>234</v>
      </c>
      <c r="C15" s="55">
        <f t="shared" si="0"/>
        <v>15</v>
      </c>
      <c r="D15" s="55">
        <f t="shared" si="1"/>
        <v>14</v>
      </c>
      <c r="E15" s="56">
        <f t="shared" si="2"/>
        <v>93.33333333333333</v>
      </c>
      <c r="F15" s="57">
        <v>6</v>
      </c>
      <c r="G15" s="56">
        <f t="shared" si="3"/>
        <v>42.857142857142854</v>
      </c>
      <c r="H15" s="55">
        <v>8</v>
      </c>
      <c r="I15" s="56">
        <f t="shared" si="4"/>
        <v>57.14285714285714</v>
      </c>
      <c r="J15" s="55">
        <f>N15+L15</f>
        <v>1</v>
      </c>
      <c r="K15" s="56">
        <f>J15/C15*100</f>
        <v>6.666666666666667</v>
      </c>
      <c r="L15" s="57">
        <v>1</v>
      </c>
      <c r="M15" s="56">
        <f>L15/C15*100</f>
        <v>6.666666666666667</v>
      </c>
      <c r="N15" s="57"/>
      <c r="O15" s="56"/>
      <c r="P15" s="58">
        <v>14</v>
      </c>
      <c r="Q15" s="58"/>
    </row>
    <row r="16" spans="1:17" ht="12">
      <c r="A16" s="189">
        <v>10</v>
      </c>
      <c r="B16" s="54" t="s">
        <v>100</v>
      </c>
      <c r="C16" s="55">
        <f t="shared" si="0"/>
        <v>8</v>
      </c>
      <c r="D16" s="55">
        <f t="shared" si="1"/>
        <v>8</v>
      </c>
      <c r="E16" s="56">
        <f t="shared" si="2"/>
        <v>100</v>
      </c>
      <c r="F16" s="57">
        <v>6</v>
      </c>
      <c r="G16" s="56">
        <f t="shared" si="3"/>
        <v>75</v>
      </c>
      <c r="H16" s="55">
        <v>2</v>
      </c>
      <c r="I16" s="56">
        <f t="shared" si="4"/>
        <v>25</v>
      </c>
      <c r="J16" s="55"/>
      <c r="K16" s="56"/>
      <c r="L16" s="57"/>
      <c r="M16" s="56"/>
      <c r="N16" s="57"/>
      <c r="O16" s="56"/>
      <c r="P16" s="58">
        <v>0</v>
      </c>
      <c r="Q16" s="58"/>
    </row>
    <row r="17" spans="1:17" ht="24">
      <c r="A17" s="189">
        <v>11</v>
      </c>
      <c r="B17" s="54" t="s">
        <v>235</v>
      </c>
      <c r="C17" s="55">
        <f t="shared" si="0"/>
        <v>9</v>
      </c>
      <c r="D17" s="55">
        <f t="shared" si="1"/>
        <v>9</v>
      </c>
      <c r="E17" s="56">
        <f t="shared" si="2"/>
        <v>100</v>
      </c>
      <c r="F17" s="57">
        <v>7</v>
      </c>
      <c r="G17" s="56">
        <f t="shared" si="3"/>
        <v>77.77777777777779</v>
      </c>
      <c r="H17" s="55">
        <v>2</v>
      </c>
      <c r="I17" s="56">
        <f t="shared" si="4"/>
        <v>22.22222222222222</v>
      </c>
      <c r="J17" s="55"/>
      <c r="K17" s="56"/>
      <c r="L17" s="57"/>
      <c r="M17" s="56"/>
      <c r="N17" s="57"/>
      <c r="O17" s="56"/>
      <c r="P17" s="58">
        <v>1</v>
      </c>
      <c r="Q17" s="58"/>
    </row>
    <row r="18" spans="1:17" ht="12">
      <c r="A18" s="189">
        <v>12</v>
      </c>
      <c r="B18" s="54" t="s">
        <v>105</v>
      </c>
      <c r="C18" s="55">
        <f t="shared" si="0"/>
        <v>0</v>
      </c>
      <c r="D18" s="55"/>
      <c r="E18" s="56"/>
      <c r="F18" s="57"/>
      <c r="G18" s="56"/>
      <c r="H18" s="55"/>
      <c r="I18" s="56"/>
      <c r="J18" s="55"/>
      <c r="K18" s="56"/>
      <c r="L18" s="57"/>
      <c r="M18" s="56"/>
      <c r="N18" s="57"/>
      <c r="O18" s="56"/>
      <c r="P18" s="58">
        <v>1</v>
      </c>
      <c r="Q18" s="58"/>
    </row>
    <row r="19" spans="1:17" ht="12">
      <c r="A19" s="189">
        <v>13</v>
      </c>
      <c r="B19" s="60" t="s">
        <v>380</v>
      </c>
      <c r="C19" s="55">
        <f t="shared" si="0"/>
        <v>0</v>
      </c>
      <c r="D19" s="55"/>
      <c r="E19" s="56"/>
      <c r="F19" s="57"/>
      <c r="G19" s="56"/>
      <c r="H19" s="55"/>
      <c r="I19" s="56"/>
      <c r="J19" s="55"/>
      <c r="K19" s="56"/>
      <c r="L19" s="57"/>
      <c r="M19" s="56"/>
      <c r="N19" s="57"/>
      <c r="O19" s="56"/>
      <c r="P19" s="58">
        <v>2</v>
      </c>
      <c r="Q19" s="58"/>
    </row>
    <row r="20" spans="1:17" s="59" customFormat="1" ht="12">
      <c r="A20" s="232" t="s">
        <v>111</v>
      </c>
      <c r="B20" s="232"/>
      <c r="C20" s="69">
        <f>D20+J20</f>
        <v>514</v>
      </c>
      <c r="D20" s="69">
        <f>F20+H20</f>
        <v>507</v>
      </c>
      <c r="E20" s="70">
        <f>(D20*100)/C20</f>
        <v>98.63813229571984</v>
      </c>
      <c r="F20" s="69">
        <f>SUM(F7:F19)</f>
        <v>280</v>
      </c>
      <c r="G20" s="70">
        <f>F20/C20*100</f>
        <v>54.474708171206224</v>
      </c>
      <c r="H20" s="69">
        <f>SUM(H7:H19)</f>
        <v>227</v>
      </c>
      <c r="I20" s="70">
        <f>H20/C20*100</f>
        <v>44.16342412451362</v>
      </c>
      <c r="J20" s="69">
        <f>L20+N20</f>
        <v>7</v>
      </c>
      <c r="K20" s="70">
        <f>J20/C20*100</f>
        <v>1.3618677042801557</v>
      </c>
      <c r="L20" s="69">
        <f>SUM(L7:L19)</f>
        <v>7</v>
      </c>
      <c r="M20" s="70">
        <f>L20/C20*100</f>
        <v>1.3618677042801557</v>
      </c>
      <c r="N20" s="69">
        <f>SUM(N7:N19)</f>
        <v>0</v>
      </c>
      <c r="O20" s="70">
        <f>N20/C20*100</f>
        <v>0</v>
      </c>
      <c r="P20" s="71">
        <f>SUM(P7:P19)</f>
        <v>153</v>
      </c>
      <c r="Q20" s="71">
        <v>100</v>
      </c>
    </row>
    <row r="21" spans="1:17" ht="12.75">
      <c r="A21" s="235" t="s">
        <v>236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1"/>
      <c r="Q21" s="231"/>
    </row>
    <row r="22" spans="1:17" ht="12">
      <c r="A22" s="189">
        <v>1</v>
      </c>
      <c r="B22" s="60" t="s">
        <v>237</v>
      </c>
      <c r="C22" s="55">
        <f aca="true" t="shared" si="5" ref="C22:C29">D22+J22</f>
        <v>3</v>
      </c>
      <c r="D22" s="55">
        <f aca="true" t="shared" si="6" ref="D22:D29">F22+H22</f>
        <v>3</v>
      </c>
      <c r="E22" s="56">
        <f>D22/C22*100</f>
        <v>100</v>
      </c>
      <c r="F22" s="57">
        <v>1</v>
      </c>
      <c r="G22" s="56">
        <f>F22/D22*100</f>
        <v>33.33333333333333</v>
      </c>
      <c r="H22" s="57">
        <v>2</v>
      </c>
      <c r="I22" s="56">
        <f>H22/D22*100</f>
        <v>66.66666666666666</v>
      </c>
      <c r="J22" s="55"/>
      <c r="K22" s="56"/>
      <c r="L22" s="57"/>
      <c r="M22" s="56"/>
      <c r="N22" s="95"/>
      <c r="O22" s="56"/>
      <c r="P22" s="58"/>
      <c r="Q22" s="58"/>
    </row>
    <row r="23" spans="1:17" ht="12">
      <c r="A23" s="189">
        <v>2</v>
      </c>
      <c r="B23" s="60" t="s">
        <v>238</v>
      </c>
      <c r="C23" s="55">
        <f t="shared" si="5"/>
        <v>1</v>
      </c>
      <c r="D23" s="55">
        <f t="shared" si="6"/>
        <v>1</v>
      </c>
      <c r="E23" s="56">
        <f aca="true" t="shared" si="7" ref="E23:E28">D23/C23*100</f>
        <v>100</v>
      </c>
      <c r="F23" s="57">
        <v>1</v>
      </c>
      <c r="G23" s="56">
        <f>F23/D23*100</f>
        <v>100</v>
      </c>
      <c r="H23" s="57"/>
      <c r="I23" s="56"/>
      <c r="J23" s="55"/>
      <c r="K23" s="56"/>
      <c r="L23" s="57"/>
      <c r="M23" s="56"/>
      <c r="N23" s="57"/>
      <c r="O23" s="56"/>
      <c r="P23" s="58"/>
      <c r="Q23" s="58"/>
    </row>
    <row r="24" spans="1:17" ht="12">
      <c r="A24" s="189">
        <v>3</v>
      </c>
      <c r="B24" s="61" t="s">
        <v>101</v>
      </c>
      <c r="C24" s="55">
        <f t="shared" si="5"/>
        <v>1</v>
      </c>
      <c r="D24" s="55">
        <f t="shared" si="6"/>
        <v>1</v>
      </c>
      <c r="E24" s="56">
        <f t="shared" si="7"/>
        <v>100</v>
      </c>
      <c r="F24" s="57">
        <v>1</v>
      </c>
      <c r="G24" s="56">
        <f>F24/D24*100</f>
        <v>100</v>
      </c>
      <c r="H24" s="57"/>
      <c r="I24" s="56"/>
      <c r="J24" s="55"/>
      <c r="K24" s="56"/>
      <c r="L24" s="57"/>
      <c r="M24" s="56"/>
      <c r="N24" s="57"/>
      <c r="O24" s="56"/>
      <c r="P24" s="58"/>
      <c r="Q24" s="58"/>
    </row>
    <row r="25" spans="1:17" ht="12.75">
      <c r="A25" s="189">
        <v>4</v>
      </c>
      <c r="B25" s="62" t="s">
        <v>114</v>
      </c>
      <c r="C25" s="55">
        <f t="shared" si="5"/>
        <v>10</v>
      </c>
      <c r="D25" s="55">
        <f t="shared" si="6"/>
        <v>10</v>
      </c>
      <c r="E25" s="56">
        <f t="shared" si="7"/>
        <v>100</v>
      </c>
      <c r="F25" s="57"/>
      <c r="G25" s="56"/>
      <c r="H25" s="57">
        <v>10</v>
      </c>
      <c r="I25" s="56">
        <f>H25/D25*100</f>
        <v>100</v>
      </c>
      <c r="J25" s="55"/>
      <c r="K25" s="56"/>
      <c r="L25" s="57"/>
      <c r="M25" s="56"/>
      <c r="N25" s="57"/>
      <c r="O25" s="56"/>
      <c r="P25" s="72">
        <v>1</v>
      </c>
      <c r="Q25" s="58"/>
    </row>
    <row r="26" spans="1:17" ht="12">
      <c r="A26" s="189">
        <v>5</v>
      </c>
      <c r="B26" s="60" t="s">
        <v>103</v>
      </c>
      <c r="C26" s="55">
        <f t="shared" si="5"/>
        <v>1</v>
      </c>
      <c r="D26" s="55">
        <f t="shared" si="6"/>
        <v>1</v>
      </c>
      <c r="E26" s="56">
        <f t="shared" si="7"/>
        <v>100</v>
      </c>
      <c r="F26" s="57"/>
      <c r="G26" s="56"/>
      <c r="H26" s="57">
        <v>1</v>
      </c>
      <c r="I26" s="56">
        <f>H26/D26*100</f>
        <v>100</v>
      </c>
      <c r="J26" s="55"/>
      <c r="K26" s="56"/>
      <c r="L26" s="57"/>
      <c r="M26" s="56"/>
      <c r="N26" s="57"/>
      <c r="O26" s="56"/>
      <c r="P26" s="58"/>
      <c r="Q26" s="58"/>
    </row>
    <row r="27" spans="1:17" ht="12">
      <c r="A27" s="189">
        <v>6</v>
      </c>
      <c r="B27" s="60" t="s">
        <v>100</v>
      </c>
      <c r="C27" s="55">
        <f t="shared" si="5"/>
        <v>1</v>
      </c>
      <c r="D27" s="55">
        <f t="shared" si="6"/>
        <v>1</v>
      </c>
      <c r="E27" s="56">
        <f t="shared" si="7"/>
        <v>100</v>
      </c>
      <c r="F27" s="57"/>
      <c r="G27" s="56"/>
      <c r="H27" s="57">
        <v>1</v>
      </c>
      <c r="I27" s="56">
        <f>H27/D27*100</f>
        <v>100</v>
      </c>
      <c r="J27" s="55"/>
      <c r="K27" s="56"/>
      <c r="L27" s="57"/>
      <c r="M27" s="56"/>
      <c r="N27" s="57"/>
      <c r="O27" s="56"/>
      <c r="P27" s="58"/>
      <c r="Q27" s="58"/>
    </row>
    <row r="28" spans="1:17" ht="24">
      <c r="A28" s="189">
        <v>7</v>
      </c>
      <c r="B28" s="60" t="s">
        <v>123</v>
      </c>
      <c r="C28" s="55">
        <f t="shared" si="5"/>
        <v>1</v>
      </c>
      <c r="D28" s="55">
        <f t="shared" si="6"/>
        <v>1</v>
      </c>
      <c r="E28" s="56">
        <f t="shared" si="7"/>
        <v>100</v>
      </c>
      <c r="F28" s="57"/>
      <c r="G28" s="56"/>
      <c r="H28" s="57">
        <v>1</v>
      </c>
      <c r="I28" s="56">
        <f>H28/D28*100</f>
        <v>100</v>
      </c>
      <c r="J28" s="55"/>
      <c r="K28" s="56"/>
      <c r="L28" s="57"/>
      <c r="M28" s="56"/>
      <c r="N28" s="57"/>
      <c r="O28" s="56"/>
      <c r="P28" s="58"/>
      <c r="Q28" s="58"/>
    </row>
    <row r="29" spans="1:17" ht="12">
      <c r="A29" s="232" t="s">
        <v>111</v>
      </c>
      <c r="B29" s="232"/>
      <c r="C29" s="69">
        <f t="shared" si="5"/>
        <v>18</v>
      </c>
      <c r="D29" s="69">
        <f t="shared" si="6"/>
        <v>18</v>
      </c>
      <c r="E29" s="70">
        <f>(D29*100)/C29</f>
        <v>100</v>
      </c>
      <c r="F29" s="69">
        <f>SUM(F22:F28)</f>
        <v>3</v>
      </c>
      <c r="G29" s="70">
        <f>F29/C29*100</f>
        <v>16.666666666666664</v>
      </c>
      <c r="H29" s="69">
        <f>SUM(H22:H28)</f>
        <v>15</v>
      </c>
      <c r="I29" s="70">
        <f>H29/C29*100</f>
        <v>83.33333333333334</v>
      </c>
      <c r="J29" s="69">
        <f>SUM(J22:J28)</f>
        <v>0</v>
      </c>
      <c r="K29" s="70">
        <f>J29/C29*100</f>
        <v>0</v>
      </c>
      <c r="L29" s="69">
        <f>SUM(L22:L28)</f>
        <v>0</v>
      </c>
      <c r="M29" s="70">
        <f>L29/C29*100</f>
        <v>0</v>
      </c>
      <c r="N29" s="69">
        <f>SUM(N22:N28)</f>
        <v>0</v>
      </c>
      <c r="O29" s="69">
        <f>SUM(O22:O28)</f>
        <v>0</v>
      </c>
      <c r="P29" s="71">
        <f>SUM(P22:P28)</f>
        <v>1</v>
      </c>
      <c r="Q29" s="71">
        <v>100</v>
      </c>
    </row>
    <row r="30" spans="1:17" ht="12.75">
      <c r="A30" s="236" t="s">
        <v>122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1"/>
      <c r="Q30" s="231"/>
    </row>
    <row r="31" spans="1:17" ht="12">
      <c r="A31" s="189">
        <v>1</v>
      </c>
      <c r="B31" s="73" t="s">
        <v>339</v>
      </c>
      <c r="C31" s="55">
        <f>D31+J31</f>
        <v>183</v>
      </c>
      <c r="D31" s="55">
        <f>F31+H31</f>
        <v>178</v>
      </c>
      <c r="E31" s="56">
        <f>D31/C31*100</f>
        <v>97.26775956284153</v>
      </c>
      <c r="F31" s="57">
        <v>89</v>
      </c>
      <c r="G31" s="56">
        <f aca="true" t="shared" si="8" ref="G31:G39">F31/D31*100</f>
        <v>50</v>
      </c>
      <c r="H31" s="57">
        <v>89</v>
      </c>
      <c r="I31" s="56">
        <f aca="true" t="shared" si="9" ref="I31:I43">H31/D31*100</f>
        <v>50</v>
      </c>
      <c r="J31" s="55">
        <f>N31+L31</f>
        <v>5</v>
      </c>
      <c r="K31" s="56">
        <f>J31/C31*100</f>
        <v>2.73224043715847</v>
      </c>
      <c r="L31" s="57">
        <v>4</v>
      </c>
      <c r="M31" s="56">
        <f>L31/C31*100</f>
        <v>2.185792349726776</v>
      </c>
      <c r="N31" s="57">
        <v>1</v>
      </c>
      <c r="O31" s="56">
        <f>N31/C31*100</f>
        <v>0.546448087431694</v>
      </c>
      <c r="P31" s="58">
        <v>17</v>
      </c>
      <c r="Q31" s="58"/>
    </row>
    <row r="32" spans="1:17" ht="12">
      <c r="A32" s="189">
        <v>2</v>
      </c>
      <c r="B32" s="73" t="s">
        <v>97</v>
      </c>
      <c r="C32" s="55">
        <f aca="true" t="shared" si="10" ref="C32:C43">D32+J32</f>
        <v>92</v>
      </c>
      <c r="D32" s="55">
        <f aca="true" t="shared" si="11" ref="D32:D43">F32+H32</f>
        <v>92</v>
      </c>
      <c r="E32" s="56">
        <f aca="true" t="shared" si="12" ref="E32:E43">D32/C32*100</f>
        <v>100</v>
      </c>
      <c r="F32" s="57">
        <v>42</v>
      </c>
      <c r="G32" s="56">
        <f t="shared" si="8"/>
        <v>45.65217391304348</v>
      </c>
      <c r="H32" s="57">
        <v>50</v>
      </c>
      <c r="I32" s="56">
        <f t="shared" si="9"/>
        <v>54.347826086956516</v>
      </c>
      <c r="J32" s="55"/>
      <c r="K32" s="56"/>
      <c r="L32" s="57"/>
      <c r="M32" s="56"/>
      <c r="N32" s="57"/>
      <c r="O32" s="56"/>
      <c r="P32" s="58">
        <v>15</v>
      </c>
      <c r="Q32" s="58"/>
    </row>
    <row r="33" spans="1:17" ht="12">
      <c r="A33" s="189">
        <v>3</v>
      </c>
      <c r="B33" s="73" t="s">
        <v>340</v>
      </c>
      <c r="C33" s="55">
        <f t="shared" si="10"/>
        <v>6</v>
      </c>
      <c r="D33" s="55">
        <f t="shared" si="11"/>
        <v>6</v>
      </c>
      <c r="E33" s="56">
        <f t="shared" si="12"/>
        <v>100</v>
      </c>
      <c r="F33" s="57">
        <v>2</v>
      </c>
      <c r="G33" s="56">
        <f t="shared" si="8"/>
        <v>33.33333333333333</v>
      </c>
      <c r="H33" s="57">
        <v>4</v>
      </c>
      <c r="I33" s="56">
        <f t="shared" si="9"/>
        <v>66.66666666666666</v>
      </c>
      <c r="J33" s="55"/>
      <c r="K33" s="56"/>
      <c r="L33" s="57"/>
      <c r="M33" s="56"/>
      <c r="N33" s="57"/>
      <c r="O33" s="56"/>
      <c r="P33" s="58">
        <v>1</v>
      </c>
      <c r="Q33" s="58"/>
    </row>
    <row r="34" spans="1:17" ht="12">
      <c r="A34" s="189">
        <v>4</v>
      </c>
      <c r="B34" s="73" t="s">
        <v>108</v>
      </c>
      <c r="C34" s="55">
        <f t="shared" si="10"/>
        <v>14</v>
      </c>
      <c r="D34" s="55">
        <f t="shared" si="11"/>
        <v>14</v>
      </c>
      <c r="E34" s="56">
        <f t="shared" si="12"/>
        <v>100</v>
      </c>
      <c r="F34" s="57">
        <v>6</v>
      </c>
      <c r="G34" s="56">
        <f t="shared" si="8"/>
        <v>42.857142857142854</v>
      </c>
      <c r="H34" s="57">
        <v>8</v>
      </c>
      <c r="I34" s="56">
        <f t="shared" si="9"/>
        <v>57.14285714285714</v>
      </c>
      <c r="J34" s="55"/>
      <c r="K34" s="56"/>
      <c r="L34" s="57"/>
      <c r="M34" s="56"/>
      <c r="N34" s="57"/>
      <c r="O34" s="56"/>
      <c r="P34" s="58"/>
      <c r="Q34" s="58"/>
    </row>
    <row r="35" spans="1:17" ht="12">
      <c r="A35" s="189">
        <v>5</v>
      </c>
      <c r="B35" s="74" t="s">
        <v>239</v>
      </c>
      <c r="C35" s="55">
        <f t="shared" si="10"/>
        <v>6</v>
      </c>
      <c r="D35" s="55">
        <f t="shared" si="11"/>
        <v>6</v>
      </c>
      <c r="E35" s="56">
        <f t="shared" si="12"/>
        <v>100</v>
      </c>
      <c r="F35" s="57">
        <v>4</v>
      </c>
      <c r="G35" s="56">
        <f t="shared" si="8"/>
        <v>66.66666666666666</v>
      </c>
      <c r="H35" s="57">
        <v>2</v>
      </c>
      <c r="I35" s="56">
        <f t="shared" si="9"/>
        <v>33.33333333333333</v>
      </c>
      <c r="J35" s="55"/>
      <c r="K35" s="56"/>
      <c r="L35" s="57"/>
      <c r="M35" s="56"/>
      <c r="N35" s="57"/>
      <c r="O35" s="56"/>
      <c r="P35" s="58">
        <v>1</v>
      </c>
      <c r="Q35" s="58"/>
    </row>
    <row r="36" spans="1:17" ht="12">
      <c r="A36" s="189">
        <v>6</v>
      </c>
      <c r="B36" s="74" t="s">
        <v>314</v>
      </c>
      <c r="C36" s="55">
        <f t="shared" si="10"/>
        <v>37</v>
      </c>
      <c r="D36" s="55">
        <f t="shared" si="11"/>
        <v>37</v>
      </c>
      <c r="E36" s="56">
        <f t="shared" si="12"/>
        <v>100</v>
      </c>
      <c r="F36" s="57">
        <v>6</v>
      </c>
      <c r="G36" s="56">
        <f t="shared" si="8"/>
        <v>16.216216216216218</v>
      </c>
      <c r="H36" s="57">
        <v>31</v>
      </c>
      <c r="I36" s="56">
        <f t="shared" si="9"/>
        <v>83.78378378378379</v>
      </c>
      <c r="J36" s="55"/>
      <c r="K36" s="56"/>
      <c r="L36" s="57"/>
      <c r="M36" s="56"/>
      <c r="N36" s="57"/>
      <c r="O36" s="56"/>
      <c r="P36" s="58">
        <v>12</v>
      </c>
      <c r="Q36" s="58"/>
    </row>
    <row r="37" spans="1:17" ht="12">
      <c r="A37" s="189">
        <v>7</v>
      </c>
      <c r="B37" s="73" t="s">
        <v>104</v>
      </c>
      <c r="C37" s="55">
        <f t="shared" si="10"/>
        <v>1</v>
      </c>
      <c r="D37" s="55">
        <f t="shared" si="11"/>
        <v>1</v>
      </c>
      <c r="E37" s="56">
        <f t="shared" si="12"/>
        <v>100</v>
      </c>
      <c r="F37" s="57"/>
      <c r="G37" s="56"/>
      <c r="H37" s="57">
        <v>1</v>
      </c>
      <c r="I37" s="56">
        <f t="shared" si="9"/>
        <v>100</v>
      </c>
      <c r="J37" s="55"/>
      <c r="K37" s="56"/>
      <c r="L37" s="57"/>
      <c r="M37" s="56"/>
      <c r="N37" s="57"/>
      <c r="O37" s="56"/>
      <c r="P37" s="58"/>
      <c r="Q37" s="58"/>
    </row>
    <row r="38" spans="1:17" ht="12">
      <c r="A38" s="189">
        <v>8</v>
      </c>
      <c r="B38" s="73" t="s">
        <v>100</v>
      </c>
      <c r="C38" s="55">
        <f t="shared" si="10"/>
        <v>1</v>
      </c>
      <c r="D38" s="55">
        <f t="shared" si="11"/>
        <v>1</v>
      </c>
      <c r="E38" s="56">
        <f t="shared" si="12"/>
        <v>100</v>
      </c>
      <c r="F38" s="57"/>
      <c r="G38" s="56"/>
      <c r="H38" s="57">
        <v>1</v>
      </c>
      <c r="I38" s="56">
        <f t="shared" si="9"/>
        <v>100</v>
      </c>
      <c r="J38" s="55"/>
      <c r="K38" s="56"/>
      <c r="L38" s="57"/>
      <c r="M38" s="56"/>
      <c r="N38" s="57"/>
      <c r="O38" s="56"/>
      <c r="P38" s="58"/>
      <c r="Q38" s="58"/>
    </row>
    <row r="39" spans="1:17" ht="12">
      <c r="A39" s="189">
        <v>9</v>
      </c>
      <c r="B39" s="73" t="s">
        <v>103</v>
      </c>
      <c r="C39" s="55">
        <f t="shared" si="10"/>
        <v>12</v>
      </c>
      <c r="D39" s="55">
        <f t="shared" si="11"/>
        <v>11</v>
      </c>
      <c r="E39" s="56">
        <f t="shared" si="12"/>
        <v>91.66666666666666</v>
      </c>
      <c r="F39" s="57">
        <v>6</v>
      </c>
      <c r="G39" s="56">
        <f t="shared" si="8"/>
        <v>54.54545454545454</v>
      </c>
      <c r="H39" s="57">
        <v>5</v>
      </c>
      <c r="I39" s="56">
        <f t="shared" si="9"/>
        <v>45.45454545454545</v>
      </c>
      <c r="J39" s="55">
        <f>N39+L39</f>
        <v>1</v>
      </c>
      <c r="K39" s="56">
        <f>J39/C39*100</f>
        <v>8.333333333333332</v>
      </c>
      <c r="L39" s="57">
        <v>1</v>
      </c>
      <c r="M39" s="56">
        <f>L39/C39*100</f>
        <v>8.333333333333332</v>
      </c>
      <c r="N39" s="57"/>
      <c r="O39" s="56"/>
      <c r="P39" s="58">
        <v>2</v>
      </c>
      <c r="Q39" s="58"/>
    </row>
    <row r="40" spans="1:17" ht="24">
      <c r="A40" s="189">
        <v>10</v>
      </c>
      <c r="B40" s="73" t="s">
        <v>234</v>
      </c>
      <c r="C40" s="55">
        <f t="shared" si="10"/>
        <v>0</v>
      </c>
      <c r="D40" s="55"/>
      <c r="E40" s="56"/>
      <c r="F40" s="57"/>
      <c r="G40" s="56"/>
      <c r="H40" s="57"/>
      <c r="I40" s="56"/>
      <c r="J40" s="55"/>
      <c r="K40" s="56"/>
      <c r="L40" s="57"/>
      <c r="M40" s="56"/>
      <c r="N40" s="57"/>
      <c r="O40" s="56"/>
      <c r="P40" s="58">
        <v>1</v>
      </c>
      <c r="Q40" s="58"/>
    </row>
    <row r="41" spans="1:17" ht="12">
      <c r="A41" s="189">
        <v>11</v>
      </c>
      <c r="B41" s="73" t="s">
        <v>109</v>
      </c>
      <c r="C41" s="55">
        <f t="shared" si="10"/>
        <v>1</v>
      </c>
      <c r="D41" s="55">
        <f t="shared" si="11"/>
        <v>1</v>
      </c>
      <c r="E41" s="56">
        <f t="shared" si="12"/>
        <v>100</v>
      </c>
      <c r="F41" s="57"/>
      <c r="G41" s="56"/>
      <c r="H41" s="57">
        <v>1</v>
      </c>
      <c r="I41" s="56">
        <f t="shared" si="9"/>
        <v>100</v>
      </c>
      <c r="J41" s="55"/>
      <c r="K41" s="56"/>
      <c r="L41" s="57"/>
      <c r="M41" s="56"/>
      <c r="N41" s="57"/>
      <c r="O41" s="56"/>
      <c r="P41" s="58">
        <v>1</v>
      </c>
      <c r="Q41" s="58"/>
    </row>
    <row r="42" spans="1:17" ht="12">
      <c r="A42" s="189">
        <v>12</v>
      </c>
      <c r="B42" s="73" t="s">
        <v>105</v>
      </c>
      <c r="C42" s="55">
        <f t="shared" si="10"/>
        <v>1</v>
      </c>
      <c r="D42" s="55">
        <f t="shared" si="11"/>
        <v>1</v>
      </c>
      <c r="E42" s="56">
        <f t="shared" si="12"/>
        <v>100</v>
      </c>
      <c r="F42" s="57"/>
      <c r="G42" s="56"/>
      <c r="H42" s="57">
        <v>1</v>
      </c>
      <c r="I42" s="56">
        <f t="shared" si="9"/>
        <v>100</v>
      </c>
      <c r="J42" s="55"/>
      <c r="K42" s="56"/>
      <c r="L42" s="57"/>
      <c r="M42" s="56"/>
      <c r="N42" s="57"/>
      <c r="O42" s="56"/>
      <c r="P42" s="58"/>
      <c r="Q42" s="58"/>
    </row>
    <row r="43" spans="1:17" ht="12">
      <c r="A43" s="189">
        <v>13</v>
      </c>
      <c r="B43" s="60" t="s">
        <v>116</v>
      </c>
      <c r="C43" s="55">
        <f t="shared" si="10"/>
        <v>1</v>
      </c>
      <c r="D43" s="55">
        <f t="shared" si="11"/>
        <v>1</v>
      </c>
      <c r="E43" s="56">
        <f t="shared" si="12"/>
        <v>100</v>
      </c>
      <c r="F43" s="57"/>
      <c r="G43" s="56"/>
      <c r="H43" s="57">
        <v>1</v>
      </c>
      <c r="I43" s="56">
        <f t="shared" si="9"/>
        <v>100</v>
      </c>
      <c r="J43" s="55"/>
      <c r="K43" s="56"/>
      <c r="L43" s="57"/>
      <c r="M43" s="56"/>
      <c r="N43" s="57"/>
      <c r="O43" s="56"/>
      <c r="P43" s="58">
        <v>1</v>
      </c>
      <c r="Q43" s="58"/>
    </row>
    <row r="44" spans="1:17" ht="12">
      <c r="A44" s="232" t="s">
        <v>240</v>
      </c>
      <c r="B44" s="232"/>
      <c r="C44" s="69">
        <f>D44+J44</f>
        <v>355</v>
      </c>
      <c r="D44" s="69">
        <f>F44+H44</f>
        <v>349</v>
      </c>
      <c r="E44" s="70">
        <f>(D44*100)/C44</f>
        <v>98.30985915492958</v>
      </c>
      <c r="F44" s="69">
        <f>SUM(F31:F42)</f>
        <v>155</v>
      </c>
      <c r="G44" s="70">
        <f>F44/C44*100</f>
        <v>43.66197183098591</v>
      </c>
      <c r="H44" s="69">
        <f>SUM(H31:H43)</f>
        <v>194</v>
      </c>
      <c r="I44" s="70">
        <f>H44/C44*100</f>
        <v>54.647887323943664</v>
      </c>
      <c r="J44" s="69">
        <f>L44+N44</f>
        <v>6</v>
      </c>
      <c r="K44" s="70">
        <f>J44/C44*100</f>
        <v>1.6901408450704223</v>
      </c>
      <c r="L44" s="69">
        <f>SUM(L31:L42)</f>
        <v>5</v>
      </c>
      <c r="M44" s="70">
        <f>L44/C44*100</f>
        <v>1.4084507042253522</v>
      </c>
      <c r="N44" s="69">
        <f>SUM(N31:N42)</f>
        <v>1</v>
      </c>
      <c r="O44" s="69">
        <f>(N44*100)/J44</f>
        <v>16.666666666666668</v>
      </c>
      <c r="P44" s="71">
        <f>SUM(P31:P43)</f>
        <v>51</v>
      </c>
      <c r="Q44" s="71">
        <v>100</v>
      </c>
    </row>
    <row r="45" spans="1:17" ht="12.75">
      <c r="A45" s="236" t="s">
        <v>381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1"/>
      <c r="Q45" s="231"/>
    </row>
    <row r="46" spans="1:17" ht="12">
      <c r="A46" s="189">
        <v>1</v>
      </c>
      <c r="B46" s="60" t="s">
        <v>82</v>
      </c>
      <c r="C46" s="55">
        <f>D46+J46</f>
        <v>4</v>
      </c>
      <c r="D46" s="55">
        <f>F46+H46</f>
        <v>4</v>
      </c>
      <c r="E46" s="56">
        <f>D46/C46*100</f>
        <v>100</v>
      </c>
      <c r="F46" s="57">
        <v>4</v>
      </c>
      <c r="G46" s="56">
        <f aca="true" t="shared" si="13" ref="G46:G60">F46/D46*100</f>
        <v>100</v>
      </c>
      <c r="H46" s="57"/>
      <c r="I46" s="56"/>
      <c r="J46" s="55"/>
      <c r="K46" s="56"/>
      <c r="L46" s="57"/>
      <c r="M46" s="56"/>
      <c r="N46" s="57"/>
      <c r="O46" s="56"/>
      <c r="P46" s="58"/>
      <c r="Q46" s="58"/>
    </row>
    <row r="47" spans="1:17" ht="12">
      <c r="A47" s="189">
        <v>2</v>
      </c>
      <c r="B47" s="60" t="s">
        <v>83</v>
      </c>
      <c r="C47" s="55">
        <f aca="true" t="shared" si="14" ref="C47:C65">D47+J47</f>
        <v>3</v>
      </c>
      <c r="D47" s="55">
        <f aca="true" t="shared" si="15" ref="D47:D65">F47+H47</f>
        <v>3</v>
      </c>
      <c r="E47" s="56">
        <f aca="true" t="shared" si="16" ref="E47:E60">D47/C47*100</f>
        <v>100</v>
      </c>
      <c r="F47" s="57">
        <v>2</v>
      </c>
      <c r="G47" s="56">
        <f t="shared" si="13"/>
        <v>66.66666666666666</v>
      </c>
      <c r="H47" s="57">
        <v>1</v>
      </c>
      <c r="I47" s="56">
        <f aca="true" t="shared" si="17" ref="I47:I60">H47/D47*100</f>
        <v>33.33333333333333</v>
      </c>
      <c r="J47" s="55"/>
      <c r="K47" s="56"/>
      <c r="L47" s="57"/>
      <c r="M47" s="56"/>
      <c r="N47" s="57"/>
      <c r="O47" s="56"/>
      <c r="P47" s="58">
        <v>1</v>
      </c>
      <c r="Q47" s="58"/>
    </row>
    <row r="48" spans="1:17" ht="12">
      <c r="A48" s="189">
        <v>3</v>
      </c>
      <c r="B48" s="60" t="s">
        <v>87</v>
      </c>
      <c r="C48" s="55">
        <f t="shared" si="14"/>
        <v>4</v>
      </c>
      <c r="D48" s="55">
        <f t="shared" si="15"/>
        <v>4</v>
      </c>
      <c r="E48" s="56">
        <f t="shared" si="16"/>
        <v>100</v>
      </c>
      <c r="F48" s="57">
        <v>3</v>
      </c>
      <c r="G48" s="56">
        <f t="shared" si="13"/>
        <v>75</v>
      </c>
      <c r="H48" s="57">
        <v>1</v>
      </c>
      <c r="I48" s="56">
        <f t="shared" si="17"/>
        <v>25</v>
      </c>
      <c r="J48" s="55"/>
      <c r="K48" s="56"/>
      <c r="L48" s="57"/>
      <c r="M48" s="56"/>
      <c r="N48" s="57"/>
      <c r="O48" s="56"/>
      <c r="P48" s="58"/>
      <c r="Q48" s="58"/>
    </row>
    <row r="49" spans="1:17" ht="12">
      <c r="A49" s="189">
        <v>4</v>
      </c>
      <c r="B49" s="60" t="s">
        <v>88</v>
      </c>
      <c r="C49" s="55">
        <f t="shared" si="14"/>
        <v>1</v>
      </c>
      <c r="D49" s="55">
        <f t="shared" si="15"/>
        <v>1</v>
      </c>
      <c r="E49" s="56">
        <f t="shared" si="16"/>
        <v>100</v>
      </c>
      <c r="F49" s="57"/>
      <c r="G49" s="56"/>
      <c r="H49" s="57">
        <v>1</v>
      </c>
      <c r="I49" s="56">
        <f t="shared" si="17"/>
        <v>100</v>
      </c>
      <c r="J49" s="55"/>
      <c r="K49" s="56"/>
      <c r="L49" s="57"/>
      <c r="M49" s="56"/>
      <c r="N49" s="57"/>
      <c r="O49" s="56"/>
      <c r="P49" s="58"/>
      <c r="Q49" s="58"/>
    </row>
    <row r="50" spans="1:17" ht="12">
      <c r="A50" s="189">
        <v>5</v>
      </c>
      <c r="B50" s="60" t="s">
        <v>241</v>
      </c>
      <c r="C50" s="55">
        <f t="shared" si="14"/>
        <v>5</v>
      </c>
      <c r="D50" s="55">
        <f t="shared" si="15"/>
        <v>5</v>
      </c>
      <c r="E50" s="56">
        <f t="shared" si="16"/>
        <v>100</v>
      </c>
      <c r="F50" s="57">
        <v>2</v>
      </c>
      <c r="G50" s="56">
        <f t="shared" si="13"/>
        <v>40</v>
      </c>
      <c r="H50" s="57">
        <v>3</v>
      </c>
      <c r="I50" s="56">
        <f t="shared" si="17"/>
        <v>60</v>
      </c>
      <c r="J50" s="55"/>
      <c r="K50" s="56"/>
      <c r="L50" s="57"/>
      <c r="M50" s="56"/>
      <c r="N50" s="57"/>
      <c r="O50" s="56"/>
      <c r="P50" s="58"/>
      <c r="Q50" s="58"/>
    </row>
    <row r="51" spans="1:17" ht="12">
      <c r="A51" s="189">
        <v>6</v>
      </c>
      <c r="B51" s="60" t="s">
        <v>242</v>
      </c>
      <c r="C51" s="55">
        <f t="shared" si="14"/>
        <v>1</v>
      </c>
      <c r="D51" s="55">
        <f t="shared" si="15"/>
        <v>1</v>
      </c>
      <c r="E51" s="56">
        <f t="shared" si="16"/>
        <v>100</v>
      </c>
      <c r="F51" s="57"/>
      <c r="G51" s="56"/>
      <c r="H51" s="57">
        <v>1</v>
      </c>
      <c r="I51" s="56">
        <f t="shared" si="17"/>
        <v>100</v>
      </c>
      <c r="J51" s="55"/>
      <c r="K51" s="56"/>
      <c r="L51" s="57"/>
      <c r="M51" s="56"/>
      <c r="N51" s="57"/>
      <c r="O51" s="56"/>
      <c r="P51" s="58"/>
      <c r="Q51" s="96"/>
    </row>
    <row r="52" spans="1:17" ht="12">
      <c r="A52" s="189">
        <v>7</v>
      </c>
      <c r="B52" s="60" t="s">
        <v>91</v>
      </c>
      <c r="C52" s="55">
        <f t="shared" si="14"/>
        <v>2</v>
      </c>
      <c r="D52" s="55">
        <f t="shared" si="15"/>
        <v>2</v>
      </c>
      <c r="E52" s="56">
        <f t="shared" si="16"/>
        <v>100</v>
      </c>
      <c r="F52" s="57">
        <v>2</v>
      </c>
      <c r="G52" s="56">
        <f t="shared" si="13"/>
        <v>100</v>
      </c>
      <c r="H52" s="57"/>
      <c r="I52" s="56"/>
      <c r="J52" s="55"/>
      <c r="K52" s="56"/>
      <c r="L52" s="57"/>
      <c r="M52" s="56"/>
      <c r="N52" s="57"/>
      <c r="O52" s="56"/>
      <c r="P52" s="58"/>
      <c r="Q52" s="58"/>
    </row>
    <row r="53" spans="1:17" ht="12">
      <c r="A53" s="189">
        <v>8</v>
      </c>
      <c r="B53" s="60" t="s">
        <v>93</v>
      </c>
      <c r="C53" s="55">
        <f t="shared" si="14"/>
        <v>0</v>
      </c>
      <c r="D53" s="55"/>
      <c r="E53" s="56"/>
      <c r="F53" s="57"/>
      <c r="G53" s="56"/>
      <c r="H53" s="57"/>
      <c r="I53" s="56"/>
      <c r="J53" s="55"/>
      <c r="K53" s="56"/>
      <c r="L53" s="57"/>
      <c r="M53" s="56"/>
      <c r="N53" s="57"/>
      <c r="O53" s="56"/>
      <c r="P53" s="58">
        <v>1</v>
      </c>
      <c r="Q53" s="58"/>
    </row>
    <row r="54" spans="1:17" ht="12">
      <c r="A54" s="189">
        <v>9</v>
      </c>
      <c r="B54" s="60" t="s">
        <v>95</v>
      </c>
      <c r="C54" s="55">
        <f t="shared" si="14"/>
        <v>5</v>
      </c>
      <c r="D54" s="55">
        <f t="shared" si="15"/>
        <v>5</v>
      </c>
      <c r="E54" s="56">
        <f t="shared" si="16"/>
        <v>100</v>
      </c>
      <c r="F54" s="57">
        <v>5</v>
      </c>
      <c r="G54" s="56">
        <f t="shared" si="13"/>
        <v>100</v>
      </c>
      <c r="H54" s="57"/>
      <c r="I54" s="56"/>
      <c r="J54" s="55"/>
      <c r="K54" s="56"/>
      <c r="L54" s="57"/>
      <c r="M54" s="56"/>
      <c r="N54" s="57"/>
      <c r="O54" s="56"/>
      <c r="P54" s="58"/>
      <c r="Q54" s="58"/>
    </row>
    <row r="55" spans="1:17" ht="12">
      <c r="A55" s="189">
        <v>10</v>
      </c>
      <c r="B55" s="60" t="s">
        <v>96</v>
      </c>
      <c r="C55" s="55">
        <f>D55+J55</f>
        <v>0</v>
      </c>
      <c r="D55" s="55"/>
      <c r="E55" s="56"/>
      <c r="F55" s="57"/>
      <c r="G55" s="56"/>
      <c r="H55" s="57"/>
      <c r="I55" s="56"/>
      <c r="J55" s="55"/>
      <c r="K55" s="56"/>
      <c r="L55" s="57"/>
      <c r="M55" s="56"/>
      <c r="N55" s="57"/>
      <c r="O55" s="56"/>
      <c r="P55" s="58">
        <v>1</v>
      </c>
      <c r="Q55" s="58"/>
    </row>
    <row r="56" spans="1:17" ht="12">
      <c r="A56" s="189">
        <v>11</v>
      </c>
      <c r="B56" s="60" t="s">
        <v>382</v>
      </c>
      <c r="C56" s="55">
        <f t="shared" si="14"/>
        <v>0</v>
      </c>
      <c r="D56" s="55"/>
      <c r="E56" s="56"/>
      <c r="F56" s="57"/>
      <c r="G56" s="56"/>
      <c r="H56" s="57"/>
      <c r="I56" s="56"/>
      <c r="J56" s="55"/>
      <c r="K56" s="56"/>
      <c r="L56" s="57"/>
      <c r="M56" s="56"/>
      <c r="N56" s="57"/>
      <c r="O56" s="56"/>
      <c r="P56" s="58">
        <v>3</v>
      </c>
      <c r="Q56" s="58"/>
    </row>
    <row r="57" spans="1:17" ht="12">
      <c r="A57" s="189">
        <v>12</v>
      </c>
      <c r="B57" s="60" t="s">
        <v>101</v>
      </c>
      <c r="C57" s="55">
        <f t="shared" si="14"/>
        <v>1</v>
      </c>
      <c r="D57" s="55">
        <f t="shared" si="15"/>
        <v>1</v>
      </c>
      <c r="E57" s="56">
        <f t="shared" si="16"/>
        <v>100</v>
      </c>
      <c r="F57" s="57">
        <v>1</v>
      </c>
      <c r="G57" s="56">
        <f t="shared" si="13"/>
        <v>100</v>
      </c>
      <c r="H57" s="57"/>
      <c r="I57" s="56"/>
      <c r="J57" s="55"/>
      <c r="K57" s="56"/>
      <c r="L57" s="57"/>
      <c r="M57" s="56"/>
      <c r="N57" s="57"/>
      <c r="O57" s="56"/>
      <c r="P57" s="58">
        <v>4</v>
      </c>
      <c r="Q57" s="58"/>
    </row>
    <row r="58" spans="1:17" ht="12">
      <c r="A58" s="189">
        <v>13</v>
      </c>
      <c r="B58" s="60" t="s">
        <v>103</v>
      </c>
      <c r="C58" s="55">
        <f t="shared" si="14"/>
        <v>4</v>
      </c>
      <c r="D58" s="55">
        <f t="shared" si="15"/>
        <v>3</v>
      </c>
      <c r="E58" s="56">
        <f t="shared" si="16"/>
        <v>75</v>
      </c>
      <c r="F58" s="57">
        <v>1</v>
      </c>
      <c r="G58" s="56">
        <f t="shared" si="13"/>
        <v>33.33333333333333</v>
      </c>
      <c r="H58" s="57">
        <v>2</v>
      </c>
      <c r="I58" s="56">
        <f t="shared" si="17"/>
        <v>66.66666666666666</v>
      </c>
      <c r="J58" s="55">
        <f>N58+L58</f>
        <v>1</v>
      </c>
      <c r="K58" s="56">
        <f>J58/C58*100</f>
        <v>25</v>
      </c>
      <c r="L58" s="57">
        <v>1</v>
      </c>
      <c r="M58" s="56">
        <f>L58/C58*100</f>
        <v>25</v>
      </c>
      <c r="N58" s="57"/>
      <c r="O58" s="56"/>
      <c r="P58" s="58">
        <v>1</v>
      </c>
      <c r="Q58" s="96"/>
    </row>
    <row r="59" spans="1:17" ht="24">
      <c r="A59" s="189">
        <v>14</v>
      </c>
      <c r="B59" s="60" t="s">
        <v>234</v>
      </c>
      <c r="C59" s="55">
        <f t="shared" si="14"/>
        <v>0</v>
      </c>
      <c r="D59" s="55"/>
      <c r="E59" s="56"/>
      <c r="F59" s="57"/>
      <c r="G59" s="56"/>
      <c r="H59" s="57"/>
      <c r="I59" s="56"/>
      <c r="J59" s="55"/>
      <c r="K59" s="56"/>
      <c r="L59" s="57"/>
      <c r="M59" s="56"/>
      <c r="N59" s="57"/>
      <c r="O59" s="56"/>
      <c r="P59" s="58">
        <v>1</v>
      </c>
      <c r="Q59" s="58"/>
    </row>
    <row r="60" spans="1:17" s="63" customFormat="1" ht="24">
      <c r="A60" s="189">
        <v>15</v>
      </c>
      <c r="B60" s="60" t="s">
        <v>243</v>
      </c>
      <c r="C60" s="55">
        <f t="shared" si="14"/>
        <v>12</v>
      </c>
      <c r="D60" s="55">
        <f t="shared" si="15"/>
        <v>12</v>
      </c>
      <c r="E60" s="56">
        <f t="shared" si="16"/>
        <v>100</v>
      </c>
      <c r="F60" s="57">
        <v>7</v>
      </c>
      <c r="G60" s="56">
        <f t="shared" si="13"/>
        <v>58.333333333333336</v>
      </c>
      <c r="H60" s="57">
        <v>5</v>
      </c>
      <c r="I60" s="56">
        <f t="shared" si="17"/>
        <v>41.66666666666667</v>
      </c>
      <c r="J60" s="55"/>
      <c r="K60" s="56"/>
      <c r="L60" s="57"/>
      <c r="M60" s="56"/>
      <c r="N60" s="57"/>
      <c r="O60" s="56"/>
      <c r="P60" s="58">
        <v>11</v>
      </c>
      <c r="Q60" s="96"/>
    </row>
    <row r="61" spans="1:17" s="63" customFormat="1" ht="12">
      <c r="A61" s="189">
        <v>16</v>
      </c>
      <c r="B61" s="60" t="s">
        <v>100</v>
      </c>
      <c r="C61" s="55">
        <f t="shared" si="14"/>
        <v>1</v>
      </c>
      <c r="D61" s="55">
        <f t="shared" si="15"/>
        <v>0</v>
      </c>
      <c r="E61" s="56">
        <f>D61/C61*100</f>
        <v>0</v>
      </c>
      <c r="F61" s="57"/>
      <c r="G61" s="56"/>
      <c r="H61" s="57"/>
      <c r="I61" s="56"/>
      <c r="J61" s="55">
        <f>N61+L61</f>
        <v>1</v>
      </c>
      <c r="K61" s="56">
        <f>J61/C61*100</f>
        <v>100</v>
      </c>
      <c r="L61" s="57">
        <v>1</v>
      </c>
      <c r="M61" s="56">
        <f>L61/C61*100</f>
        <v>100</v>
      </c>
      <c r="N61" s="57"/>
      <c r="O61" s="56"/>
      <c r="P61" s="58"/>
      <c r="Q61" s="58"/>
    </row>
    <row r="62" spans="1:17" s="63" customFormat="1" ht="12">
      <c r="A62" s="189">
        <v>17</v>
      </c>
      <c r="B62" s="60" t="s">
        <v>97</v>
      </c>
      <c r="C62" s="55">
        <f t="shared" si="14"/>
        <v>2</v>
      </c>
      <c r="D62" s="55">
        <f t="shared" si="15"/>
        <v>2</v>
      </c>
      <c r="E62" s="56">
        <f>D62/C62*100</f>
        <v>100</v>
      </c>
      <c r="F62" s="57">
        <v>1</v>
      </c>
      <c r="G62" s="56">
        <f>F62/D62*100</f>
        <v>50</v>
      </c>
      <c r="H62" s="57">
        <v>1</v>
      </c>
      <c r="I62" s="56">
        <f>H62/D62*100</f>
        <v>50</v>
      </c>
      <c r="J62" s="55"/>
      <c r="K62" s="56"/>
      <c r="L62" s="57"/>
      <c r="M62" s="56"/>
      <c r="N62" s="57"/>
      <c r="O62" s="56"/>
      <c r="P62" s="58"/>
      <c r="Q62" s="58"/>
    </row>
    <row r="63" spans="1:17" s="63" customFormat="1" ht="12.75">
      <c r="A63" s="189">
        <v>18</v>
      </c>
      <c r="B63" s="190" t="s">
        <v>105</v>
      </c>
      <c r="C63" s="55">
        <f t="shared" si="14"/>
        <v>0</v>
      </c>
      <c r="D63" s="55"/>
      <c r="E63" s="56"/>
      <c r="F63" s="191"/>
      <c r="G63" s="56"/>
      <c r="H63" s="191"/>
      <c r="I63" s="56"/>
      <c r="J63" s="55"/>
      <c r="K63" s="56"/>
      <c r="L63" s="191"/>
      <c r="M63" s="56"/>
      <c r="N63" s="191"/>
      <c r="O63" s="56"/>
      <c r="P63" s="58">
        <v>5</v>
      </c>
      <c r="Q63" s="58"/>
    </row>
    <row r="64" spans="1:17" ht="12">
      <c r="A64" s="189">
        <v>19</v>
      </c>
      <c r="B64" s="192" t="s">
        <v>338</v>
      </c>
      <c r="C64" s="55">
        <f t="shared" si="14"/>
        <v>0</v>
      </c>
      <c r="D64" s="55"/>
      <c r="E64" s="56"/>
      <c r="F64" s="191"/>
      <c r="G64" s="56"/>
      <c r="H64" s="191"/>
      <c r="I64" s="56"/>
      <c r="J64" s="55"/>
      <c r="K64" s="56"/>
      <c r="L64" s="191"/>
      <c r="M64" s="56"/>
      <c r="N64" s="191"/>
      <c r="O64" s="56"/>
      <c r="P64" s="193">
        <v>1</v>
      </c>
      <c r="Q64" s="191"/>
    </row>
    <row r="65" spans="1:17" ht="12">
      <c r="A65" s="232" t="s">
        <v>240</v>
      </c>
      <c r="B65" s="232"/>
      <c r="C65" s="69">
        <f t="shared" si="14"/>
        <v>45</v>
      </c>
      <c r="D65" s="69">
        <f t="shared" si="15"/>
        <v>43</v>
      </c>
      <c r="E65" s="70">
        <f>(D65*100)/C65</f>
        <v>95.55555555555556</v>
      </c>
      <c r="F65" s="69">
        <f>SUM(F46:F62)</f>
        <v>28</v>
      </c>
      <c r="G65" s="70">
        <f>F65/C65*100</f>
        <v>62.22222222222222</v>
      </c>
      <c r="H65" s="69">
        <f>SUM(H46:H62)</f>
        <v>15</v>
      </c>
      <c r="I65" s="70">
        <f>H65/C65*100</f>
        <v>33.33333333333333</v>
      </c>
      <c r="J65" s="69">
        <f>L65+N65</f>
        <v>2</v>
      </c>
      <c r="K65" s="70">
        <f>J65/C65*100</f>
        <v>4.444444444444445</v>
      </c>
      <c r="L65" s="69">
        <f>SUM(L46:L62)</f>
        <v>2</v>
      </c>
      <c r="M65" s="70">
        <f>L65/C65*100</f>
        <v>4.444444444444445</v>
      </c>
      <c r="N65" s="69">
        <f>SUM(N46:N62)</f>
        <v>0</v>
      </c>
      <c r="O65" s="69">
        <f>(N65*100)/J65</f>
        <v>0</v>
      </c>
      <c r="P65" s="71">
        <f>SUM(P46:P64)</f>
        <v>29</v>
      </c>
      <c r="Q65" s="75">
        <v>100</v>
      </c>
    </row>
    <row r="66" spans="1:17" ht="12.75">
      <c r="A66" s="230" t="s">
        <v>244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1"/>
      <c r="Q66" s="231"/>
    </row>
    <row r="67" spans="1:17" ht="24">
      <c r="A67" s="58">
        <v>1</v>
      </c>
      <c r="B67" s="60" t="s">
        <v>234</v>
      </c>
      <c r="C67" s="55">
        <f>D67+J67</f>
        <v>17</v>
      </c>
      <c r="D67" s="55">
        <f>F67+H67</f>
        <v>17</v>
      </c>
      <c r="E67" s="56">
        <f>D67/C67*100</f>
        <v>100</v>
      </c>
      <c r="F67" s="57">
        <v>3</v>
      </c>
      <c r="G67" s="56">
        <f>F67/D67*100</f>
        <v>17.647058823529413</v>
      </c>
      <c r="H67" s="55">
        <v>14</v>
      </c>
      <c r="I67" s="56">
        <f>H67/D67*100</f>
        <v>82.35294117647058</v>
      </c>
      <c r="J67" s="55"/>
      <c r="K67" s="56"/>
      <c r="L67" s="57"/>
      <c r="M67" s="56"/>
      <c r="N67" s="57"/>
      <c r="O67" s="56"/>
      <c r="P67" s="58">
        <v>32</v>
      </c>
      <c r="Q67" s="58"/>
    </row>
    <row r="68" spans="1:17" ht="12">
      <c r="A68" s="58">
        <v>2</v>
      </c>
      <c r="B68" s="60" t="s">
        <v>100</v>
      </c>
      <c r="C68" s="55">
        <f aca="true" t="shared" si="18" ref="C68:C75">D68+J68</f>
        <v>5</v>
      </c>
      <c r="D68" s="55">
        <f aca="true" t="shared" si="19" ref="D68:D75">F68+H68</f>
        <v>5</v>
      </c>
      <c r="E68" s="56">
        <f aca="true" t="shared" si="20" ref="E68:E75">D68/C68*100</f>
        <v>100</v>
      </c>
      <c r="F68" s="57">
        <v>2</v>
      </c>
      <c r="G68" s="56">
        <f aca="true" t="shared" si="21" ref="G68:G75">F68/D68*100</f>
        <v>40</v>
      </c>
      <c r="H68" s="55">
        <v>3</v>
      </c>
      <c r="I68" s="56">
        <f aca="true" t="shared" si="22" ref="I68:I75">H68/D68*100</f>
        <v>60</v>
      </c>
      <c r="J68" s="55"/>
      <c r="K68" s="56"/>
      <c r="L68" s="57"/>
      <c r="M68" s="56"/>
      <c r="N68" s="57"/>
      <c r="O68" s="56"/>
      <c r="P68" s="58">
        <v>3</v>
      </c>
      <c r="Q68" s="58"/>
    </row>
    <row r="69" spans="1:17" ht="16.5">
      <c r="A69" s="58">
        <v>4</v>
      </c>
      <c r="B69" s="99" t="s">
        <v>383</v>
      </c>
      <c r="C69" s="55">
        <f t="shared" si="18"/>
        <v>0</v>
      </c>
      <c r="D69" s="55"/>
      <c r="E69" s="56"/>
      <c r="F69" s="57"/>
      <c r="G69" s="56"/>
      <c r="H69" s="55"/>
      <c r="I69" s="56"/>
      <c r="J69" s="55"/>
      <c r="K69" s="56"/>
      <c r="L69" s="57"/>
      <c r="M69" s="56"/>
      <c r="N69" s="57"/>
      <c r="O69" s="56"/>
      <c r="P69" s="58">
        <v>3</v>
      </c>
      <c r="Q69" s="58"/>
    </row>
    <row r="70" spans="1:17" ht="12">
      <c r="A70" s="58">
        <v>5</v>
      </c>
      <c r="B70" s="60" t="s">
        <v>326</v>
      </c>
      <c r="C70" s="55">
        <f t="shared" si="18"/>
        <v>5</v>
      </c>
      <c r="D70" s="55">
        <f t="shared" si="19"/>
        <v>5</v>
      </c>
      <c r="E70" s="56">
        <f t="shared" si="20"/>
        <v>100</v>
      </c>
      <c r="F70" s="57">
        <v>2</v>
      </c>
      <c r="G70" s="56">
        <f t="shared" si="21"/>
        <v>40</v>
      </c>
      <c r="H70" s="55">
        <v>3</v>
      </c>
      <c r="I70" s="56">
        <f t="shared" si="22"/>
        <v>60</v>
      </c>
      <c r="J70" s="55"/>
      <c r="K70" s="56"/>
      <c r="L70" s="57"/>
      <c r="M70" s="56"/>
      <c r="N70" s="57"/>
      <c r="O70" s="56"/>
      <c r="P70" s="58">
        <v>3</v>
      </c>
      <c r="Q70" s="58"/>
    </row>
    <row r="71" spans="1:17" ht="12">
      <c r="A71" s="58">
        <v>6</v>
      </c>
      <c r="B71" s="60" t="s">
        <v>245</v>
      </c>
      <c r="C71" s="55">
        <f t="shared" si="18"/>
        <v>1</v>
      </c>
      <c r="D71" s="55">
        <f t="shared" si="19"/>
        <v>1</v>
      </c>
      <c r="E71" s="56">
        <f t="shared" si="20"/>
        <v>100</v>
      </c>
      <c r="F71" s="57"/>
      <c r="G71" s="56"/>
      <c r="H71" s="55">
        <v>1</v>
      </c>
      <c r="I71" s="56">
        <f t="shared" si="22"/>
        <v>100</v>
      </c>
      <c r="J71" s="55"/>
      <c r="K71" s="56"/>
      <c r="L71" s="57"/>
      <c r="M71" s="56"/>
      <c r="N71" s="57"/>
      <c r="O71" s="56"/>
      <c r="P71" s="58"/>
      <c r="Q71" s="58"/>
    </row>
    <row r="72" spans="1:17" ht="12">
      <c r="A72" s="58">
        <v>8</v>
      </c>
      <c r="B72" s="60" t="s">
        <v>246</v>
      </c>
      <c r="C72" s="55">
        <f t="shared" si="18"/>
        <v>3</v>
      </c>
      <c r="D72" s="55">
        <f t="shared" si="19"/>
        <v>3</v>
      </c>
      <c r="E72" s="56">
        <f t="shared" si="20"/>
        <v>100</v>
      </c>
      <c r="F72" s="57">
        <v>2</v>
      </c>
      <c r="G72" s="56">
        <f t="shared" si="21"/>
        <v>66.66666666666666</v>
      </c>
      <c r="H72" s="55">
        <v>1</v>
      </c>
      <c r="I72" s="56">
        <f t="shared" si="22"/>
        <v>33.33333333333333</v>
      </c>
      <c r="J72" s="55"/>
      <c r="K72" s="56"/>
      <c r="L72" s="57"/>
      <c r="M72" s="56"/>
      <c r="N72" s="57"/>
      <c r="O72" s="56"/>
      <c r="P72" s="58"/>
      <c r="Q72" s="58"/>
    </row>
    <row r="73" spans="1:17" s="63" customFormat="1" ht="12">
      <c r="A73" s="58">
        <v>9</v>
      </c>
      <c r="B73" s="60" t="s">
        <v>384</v>
      </c>
      <c r="C73" s="55">
        <f t="shared" si="18"/>
        <v>0</v>
      </c>
      <c r="D73" s="55"/>
      <c r="E73" s="56"/>
      <c r="F73" s="57"/>
      <c r="G73" s="56"/>
      <c r="H73" s="55"/>
      <c r="I73" s="56"/>
      <c r="J73" s="55"/>
      <c r="K73" s="56"/>
      <c r="L73" s="57"/>
      <c r="M73" s="56"/>
      <c r="N73" s="57"/>
      <c r="O73" s="56"/>
      <c r="P73" s="58">
        <v>2</v>
      </c>
      <c r="Q73" s="58"/>
    </row>
    <row r="74" spans="1:17" s="63" customFormat="1" ht="15" customHeight="1">
      <c r="A74" s="58">
        <v>10</v>
      </c>
      <c r="B74" s="60" t="s">
        <v>104</v>
      </c>
      <c r="C74" s="55">
        <f t="shared" si="18"/>
        <v>1</v>
      </c>
      <c r="D74" s="55">
        <f t="shared" si="19"/>
        <v>1</v>
      </c>
      <c r="E74" s="56">
        <f t="shared" si="20"/>
        <v>100</v>
      </c>
      <c r="F74" s="57">
        <v>1</v>
      </c>
      <c r="G74" s="56">
        <f t="shared" si="21"/>
        <v>100</v>
      </c>
      <c r="H74" s="55"/>
      <c r="I74" s="56"/>
      <c r="J74" s="55"/>
      <c r="K74" s="56"/>
      <c r="L74" s="57"/>
      <c r="M74" s="56"/>
      <c r="N74" s="57"/>
      <c r="O74" s="56"/>
      <c r="P74" s="58"/>
      <c r="Q74" s="58"/>
    </row>
    <row r="75" spans="1:17" s="63" customFormat="1" ht="15.75" customHeight="1">
      <c r="A75" s="58">
        <v>11</v>
      </c>
      <c r="B75" s="60" t="s">
        <v>119</v>
      </c>
      <c r="C75" s="55">
        <f t="shared" si="18"/>
        <v>3</v>
      </c>
      <c r="D75" s="55">
        <f t="shared" si="19"/>
        <v>3</v>
      </c>
      <c r="E75" s="56">
        <f t="shared" si="20"/>
        <v>100</v>
      </c>
      <c r="F75" s="57">
        <v>2</v>
      </c>
      <c r="G75" s="56">
        <f t="shared" si="21"/>
        <v>66.66666666666666</v>
      </c>
      <c r="H75" s="55">
        <v>1</v>
      </c>
      <c r="I75" s="56">
        <f t="shared" si="22"/>
        <v>33.33333333333333</v>
      </c>
      <c r="J75" s="55"/>
      <c r="K75" s="56"/>
      <c r="L75" s="57"/>
      <c r="M75" s="56"/>
      <c r="N75" s="57"/>
      <c r="O75" s="56"/>
      <c r="P75" s="58"/>
      <c r="Q75" s="58"/>
    </row>
    <row r="76" spans="1:17" ht="15" customHeight="1">
      <c r="A76" s="232" t="s">
        <v>111</v>
      </c>
      <c r="B76" s="232"/>
      <c r="C76" s="69">
        <f>D76+J76</f>
        <v>35</v>
      </c>
      <c r="D76" s="69">
        <f>F76+H76</f>
        <v>35</v>
      </c>
      <c r="E76" s="70">
        <f>(D76*100)/C76</f>
        <v>100</v>
      </c>
      <c r="F76" s="69">
        <f>SUM(F67:F75)</f>
        <v>12</v>
      </c>
      <c r="G76" s="70">
        <f>F76/C76*100</f>
        <v>34.285714285714285</v>
      </c>
      <c r="H76" s="69">
        <f>SUM(H67:H75)</f>
        <v>23</v>
      </c>
      <c r="I76" s="70">
        <f>H76/C76*100</f>
        <v>65.71428571428571</v>
      </c>
      <c r="J76" s="69">
        <f>L76+N76</f>
        <v>0</v>
      </c>
      <c r="K76" s="70">
        <f>J76/C76*100</f>
        <v>0</v>
      </c>
      <c r="L76" s="69">
        <f>SUM(L67:L75)</f>
        <v>0</v>
      </c>
      <c r="M76" s="70">
        <f>L76/C76*100</f>
        <v>0</v>
      </c>
      <c r="N76" s="69">
        <f>SUM(N67:N75)</f>
        <v>0</v>
      </c>
      <c r="O76" s="69">
        <v>0</v>
      </c>
      <c r="P76" s="71">
        <f>SUM(P67:P75)</f>
        <v>43</v>
      </c>
      <c r="Q76" s="75">
        <v>100</v>
      </c>
    </row>
    <row r="77" spans="1:17" ht="12.75">
      <c r="A77" s="230" t="s">
        <v>385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1"/>
      <c r="Q77" s="231"/>
    </row>
    <row r="78" spans="1:17" ht="12">
      <c r="A78" s="58">
        <v>1</v>
      </c>
      <c r="B78" s="114" t="s">
        <v>114</v>
      </c>
      <c r="C78" s="55">
        <f aca="true" t="shared" si="23" ref="C78:C83">D78+J78</f>
        <v>16</v>
      </c>
      <c r="D78" s="55">
        <f aca="true" t="shared" si="24" ref="D78:D83">F78+H78</f>
        <v>16</v>
      </c>
      <c r="E78" s="56">
        <f>D78/C78*100</f>
        <v>100</v>
      </c>
      <c r="F78" s="57">
        <v>6</v>
      </c>
      <c r="G78" s="56">
        <f>F78/D78*100</f>
        <v>37.5</v>
      </c>
      <c r="H78" s="57">
        <v>10</v>
      </c>
      <c r="I78" s="56">
        <f>H78/D78*100</f>
        <v>62.5</v>
      </c>
      <c r="J78" s="55"/>
      <c r="K78" s="56"/>
      <c r="L78" s="57"/>
      <c r="M78" s="56"/>
      <c r="N78" s="57"/>
      <c r="O78" s="56"/>
      <c r="P78" s="58"/>
      <c r="Q78" s="58"/>
    </row>
    <row r="79" spans="1:17" ht="12">
      <c r="A79" s="58">
        <v>2</v>
      </c>
      <c r="B79" s="114" t="s">
        <v>101</v>
      </c>
      <c r="C79" s="55">
        <f t="shared" si="23"/>
        <v>2</v>
      </c>
      <c r="D79" s="55">
        <f t="shared" si="24"/>
        <v>2</v>
      </c>
      <c r="E79" s="56">
        <f>D79/C79*100</f>
        <v>100</v>
      </c>
      <c r="F79" s="57">
        <v>1</v>
      </c>
      <c r="G79" s="56">
        <f>F79/D79*100</f>
        <v>50</v>
      </c>
      <c r="H79" s="57">
        <v>1</v>
      </c>
      <c r="I79" s="56">
        <f>H79/D79*100</f>
        <v>50</v>
      </c>
      <c r="J79" s="55"/>
      <c r="K79" s="56"/>
      <c r="L79" s="57"/>
      <c r="M79" s="56"/>
      <c r="N79" s="57"/>
      <c r="O79" s="56"/>
      <c r="P79" s="58"/>
      <c r="Q79" s="58"/>
    </row>
    <row r="80" spans="1:17" ht="12">
      <c r="A80" s="58">
        <v>3</v>
      </c>
      <c r="B80" s="114" t="s">
        <v>117</v>
      </c>
      <c r="C80" s="55">
        <f t="shared" si="23"/>
        <v>0</v>
      </c>
      <c r="D80" s="55"/>
      <c r="E80" s="56"/>
      <c r="F80" s="57"/>
      <c r="G80" s="56"/>
      <c r="H80" s="57"/>
      <c r="I80" s="56"/>
      <c r="J80" s="55"/>
      <c r="K80" s="56"/>
      <c r="L80" s="57"/>
      <c r="M80" s="56"/>
      <c r="N80" s="57"/>
      <c r="O80" s="56"/>
      <c r="P80" s="58">
        <v>1</v>
      </c>
      <c r="Q80" s="58"/>
    </row>
    <row r="81" spans="1:17" ht="12">
      <c r="A81" s="58">
        <v>4</v>
      </c>
      <c r="B81" s="114" t="s">
        <v>118</v>
      </c>
      <c r="C81" s="55">
        <f t="shared" si="23"/>
        <v>3</v>
      </c>
      <c r="D81" s="55">
        <f t="shared" si="24"/>
        <v>3</v>
      </c>
      <c r="E81" s="56">
        <f>D81/C81*100</f>
        <v>100</v>
      </c>
      <c r="F81" s="57">
        <v>1</v>
      </c>
      <c r="G81" s="56">
        <f>F81/D81*100</f>
        <v>33.33333333333333</v>
      </c>
      <c r="H81" s="57">
        <v>2</v>
      </c>
      <c r="I81" s="56">
        <f>H81/D81*100</f>
        <v>66.66666666666666</v>
      </c>
      <c r="J81" s="55"/>
      <c r="K81" s="56"/>
      <c r="L81" s="57"/>
      <c r="M81" s="56"/>
      <c r="N81" s="57"/>
      <c r="O81" s="56"/>
      <c r="P81" s="58"/>
      <c r="Q81" s="58"/>
    </row>
    <row r="82" spans="1:17" ht="12">
      <c r="A82" s="58">
        <v>5</v>
      </c>
      <c r="B82" s="114" t="s">
        <v>119</v>
      </c>
      <c r="C82" s="55">
        <f t="shared" si="23"/>
        <v>3</v>
      </c>
      <c r="D82" s="55">
        <f t="shared" si="24"/>
        <v>3</v>
      </c>
      <c r="E82" s="56">
        <f>D82/C82*100</f>
        <v>100</v>
      </c>
      <c r="F82" s="57">
        <v>2</v>
      </c>
      <c r="G82" s="56">
        <f>F82/D82*100</f>
        <v>66.66666666666666</v>
      </c>
      <c r="H82" s="57">
        <v>1</v>
      </c>
      <c r="I82" s="56">
        <f>H82/D82*100</f>
        <v>33.33333333333333</v>
      </c>
      <c r="J82" s="55"/>
      <c r="K82" s="56"/>
      <c r="L82" s="57"/>
      <c r="M82" s="56"/>
      <c r="N82" s="57"/>
      <c r="O82" s="56"/>
      <c r="P82" s="58"/>
      <c r="Q82" s="58"/>
    </row>
    <row r="83" spans="1:17" ht="12">
      <c r="A83" s="233" t="s">
        <v>111</v>
      </c>
      <c r="B83" s="234"/>
      <c r="C83" s="69">
        <f t="shared" si="23"/>
        <v>24</v>
      </c>
      <c r="D83" s="69">
        <f t="shared" si="24"/>
        <v>24</v>
      </c>
      <c r="E83" s="70">
        <f>(D83*100)/C83</f>
        <v>100</v>
      </c>
      <c r="F83" s="69">
        <f>SUM(F78:F82)</f>
        <v>10</v>
      </c>
      <c r="G83" s="70">
        <f>F83/C83*100</f>
        <v>41.66666666666667</v>
      </c>
      <c r="H83" s="69">
        <f>SUM(H78:H82)</f>
        <v>14</v>
      </c>
      <c r="I83" s="70">
        <f>H83/C83*100</f>
        <v>58.333333333333336</v>
      </c>
      <c r="J83" s="69">
        <f>SUM(J78:J82)</f>
        <v>0</v>
      </c>
      <c r="K83" s="70">
        <f>J83/C83*100</f>
        <v>0</v>
      </c>
      <c r="L83" s="69">
        <f>SUM(L78:L82)</f>
        <v>0</v>
      </c>
      <c r="M83" s="70">
        <f>L83/C83*100</f>
        <v>0</v>
      </c>
      <c r="N83" s="69">
        <f>SUM(N78:N82)</f>
        <v>0</v>
      </c>
      <c r="O83" s="69">
        <v>0</v>
      </c>
      <c r="P83" s="71">
        <f>SUM(P78:P82)</f>
        <v>1</v>
      </c>
      <c r="Q83" s="75">
        <v>100</v>
      </c>
    </row>
    <row r="84" spans="1:17" ht="12">
      <c r="A84" s="233" t="s">
        <v>247</v>
      </c>
      <c r="B84" s="234"/>
      <c r="C84" s="69">
        <f>SUM(C76,C65,C44,C29,C20,C83)</f>
        <v>991</v>
      </c>
      <c r="D84" s="69">
        <f>SUM(D76,D65,D44,D29,D20,D83)</f>
        <v>976</v>
      </c>
      <c r="E84" s="70">
        <f>(D84*100)/C84</f>
        <v>98.48637739656913</v>
      </c>
      <c r="F84" s="69">
        <f>SUM(F76,F65,F44,F29,F20,F83)</f>
        <v>488</v>
      </c>
      <c r="G84" s="70">
        <f>F84/C84*100</f>
        <v>49.24318869828456</v>
      </c>
      <c r="H84" s="69">
        <f>SUM(H76,H65,H44,H29,H20,H83)</f>
        <v>488</v>
      </c>
      <c r="I84" s="70">
        <f>H84/C84*100</f>
        <v>49.24318869828456</v>
      </c>
      <c r="J84" s="69">
        <f>SUM(J76,J65,J44,J29,J20,J83)</f>
        <v>15</v>
      </c>
      <c r="K84" s="70">
        <f>(J84*100)/C84</f>
        <v>1.513622603430878</v>
      </c>
      <c r="L84" s="69">
        <f>SUM(L76,L65,L44,L29,L20,L83)</f>
        <v>14</v>
      </c>
      <c r="M84" s="70">
        <f>L84/C84*100</f>
        <v>1.4127144298688195</v>
      </c>
      <c r="N84" s="69">
        <f>SUM(N76,N65,N44,N29,N20,N83)</f>
        <v>1</v>
      </c>
      <c r="O84" s="70">
        <f>N84/C84*100</f>
        <v>0.10090817356205853</v>
      </c>
      <c r="P84" s="69">
        <f>SUM(P76,P65,P44,P29,P20,P83)</f>
        <v>278</v>
      </c>
      <c r="Q84" s="71">
        <v>100</v>
      </c>
    </row>
  </sheetData>
  <sheetProtection/>
  <mergeCells count="26">
    <mergeCell ref="A2:Q2"/>
    <mergeCell ref="A3:A5"/>
    <mergeCell ref="B3:B5"/>
    <mergeCell ref="C3:C5"/>
    <mergeCell ref="D3:E4"/>
    <mergeCell ref="F3:I3"/>
    <mergeCell ref="J3:K4"/>
    <mergeCell ref="L3:O3"/>
    <mergeCell ref="A45:Q45"/>
    <mergeCell ref="A65:B65"/>
    <mergeCell ref="F4:G4"/>
    <mergeCell ref="H4:I4"/>
    <mergeCell ref="L4:M4"/>
    <mergeCell ref="N4:O4"/>
    <mergeCell ref="A6:Q6"/>
    <mergeCell ref="P3:Q4"/>
    <mergeCell ref="A66:Q66"/>
    <mergeCell ref="A76:B76"/>
    <mergeCell ref="A77:Q77"/>
    <mergeCell ref="A83:B83"/>
    <mergeCell ref="A84:B84"/>
    <mergeCell ref="A20:B20"/>
    <mergeCell ref="A21:Q21"/>
    <mergeCell ref="A29:B29"/>
    <mergeCell ref="A30:Q30"/>
    <mergeCell ref="A44:B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H50" sqref="H50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6.57421875" style="2" customWidth="1"/>
    <col min="4" max="7" width="5.28125" style="2" customWidth="1"/>
    <col min="8" max="8" width="8.140625" style="2" customWidth="1"/>
    <col min="9" max="9" width="5.8515625" style="2" customWidth="1"/>
    <col min="10" max="10" width="6.57421875" style="2" customWidth="1"/>
    <col min="11" max="11" width="4.7109375" style="2" customWidth="1"/>
    <col min="12" max="12" width="5.57421875" style="2" customWidth="1"/>
    <col min="13" max="13" width="6.57421875" style="2" customWidth="1"/>
    <col min="14" max="14" width="4.7109375" style="2" customWidth="1"/>
    <col min="15" max="16" width="5.7109375" style="2" customWidth="1"/>
    <col min="17" max="20" width="5.421875" style="2" customWidth="1"/>
    <col min="21" max="21" width="5.57421875" style="2" customWidth="1"/>
    <col min="22" max="22" width="6.140625" style="2" customWidth="1"/>
    <col min="23" max="24" width="3.8515625" style="1" customWidth="1"/>
    <col min="25" max="16384" width="9.140625" style="1" customWidth="1"/>
  </cols>
  <sheetData>
    <row r="1" spans="18:22" ht="15.75">
      <c r="R1" s="246" t="s">
        <v>352</v>
      </c>
      <c r="S1" s="246"/>
      <c r="T1" s="246"/>
      <c r="U1" s="246"/>
      <c r="V1" s="246"/>
    </row>
    <row r="2" spans="1:24" ht="31.5" customHeight="1">
      <c r="A2" s="247" t="s">
        <v>353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pans="3:14" ht="7.5" customHeight="1">
      <c r="C3" s="3"/>
      <c r="D3" s="3"/>
      <c r="E3" s="3"/>
      <c r="F3" s="3"/>
      <c r="G3" s="3"/>
      <c r="H3" s="248"/>
      <c r="I3" s="248"/>
      <c r="J3" s="248"/>
      <c r="K3" s="248"/>
      <c r="L3" s="248"/>
      <c r="M3" s="248"/>
      <c r="N3" s="248"/>
    </row>
    <row r="4" spans="1:24" s="7" customFormat="1" ht="29.25" customHeight="1">
      <c r="A4" s="249" t="s">
        <v>0</v>
      </c>
      <c r="B4" s="249" t="s">
        <v>354</v>
      </c>
      <c r="C4" s="243" t="s">
        <v>1</v>
      </c>
      <c r="D4" s="242" t="s">
        <v>2</v>
      </c>
      <c r="E4" s="242"/>
      <c r="F4" s="242"/>
      <c r="G4" s="242"/>
      <c r="H4" s="225" t="s">
        <v>3</v>
      </c>
      <c r="I4" s="225" t="s">
        <v>4</v>
      </c>
      <c r="J4" s="225"/>
      <c r="K4" s="225" t="s">
        <v>5</v>
      </c>
      <c r="L4" s="225"/>
      <c r="M4" s="225"/>
      <c r="N4" s="225"/>
      <c r="O4" s="223" t="s">
        <v>6</v>
      </c>
      <c r="P4" s="223"/>
      <c r="Q4" s="223" t="s">
        <v>7</v>
      </c>
      <c r="R4" s="223"/>
      <c r="S4" s="223"/>
      <c r="T4" s="223"/>
      <c r="U4" s="225" t="s">
        <v>8</v>
      </c>
      <c r="V4" s="225"/>
      <c r="W4" s="223" t="s">
        <v>9</v>
      </c>
      <c r="X4" s="223"/>
    </row>
    <row r="5" spans="1:24" s="7" customFormat="1" ht="19.5" customHeight="1">
      <c r="A5" s="249"/>
      <c r="B5" s="249"/>
      <c r="C5" s="244"/>
      <c r="D5" s="242" t="s">
        <v>10</v>
      </c>
      <c r="E5" s="242"/>
      <c r="F5" s="242" t="s">
        <v>11</v>
      </c>
      <c r="G5" s="242"/>
      <c r="H5" s="225"/>
      <c r="I5" s="225"/>
      <c r="J5" s="225"/>
      <c r="K5" s="225" t="s">
        <v>12</v>
      </c>
      <c r="L5" s="225"/>
      <c r="M5" s="225" t="s">
        <v>11</v>
      </c>
      <c r="N5" s="225"/>
      <c r="O5" s="223"/>
      <c r="P5" s="223"/>
      <c r="Q5" s="223" t="s">
        <v>12</v>
      </c>
      <c r="R5" s="223"/>
      <c r="S5" s="223" t="s">
        <v>11</v>
      </c>
      <c r="T5" s="223"/>
      <c r="U5" s="225"/>
      <c r="V5" s="225"/>
      <c r="W5" s="223"/>
      <c r="X5" s="223"/>
    </row>
    <row r="6" spans="1:24" s="7" customFormat="1" ht="24.75" customHeight="1">
      <c r="A6" s="249"/>
      <c r="B6" s="249"/>
      <c r="C6" s="245"/>
      <c r="D6" s="4" t="s">
        <v>13</v>
      </c>
      <c r="E6" s="4" t="s">
        <v>14</v>
      </c>
      <c r="F6" s="4" t="s">
        <v>13</v>
      </c>
      <c r="G6" s="4" t="s">
        <v>14</v>
      </c>
      <c r="H6" s="225"/>
      <c r="I6" s="4" t="s">
        <v>13</v>
      </c>
      <c r="J6" s="8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5" t="s">
        <v>15</v>
      </c>
      <c r="V6" s="5" t="s">
        <v>14</v>
      </c>
      <c r="W6" s="6" t="s">
        <v>15</v>
      </c>
      <c r="X6" s="6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16</v>
      </c>
      <c r="C8" s="11">
        <f>D8+F8+H8</f>
        <v>67</v>
      </c>
      <c r="D8" s="115">
        <v>1</v>
      </c>
      <c r="E8" s="13">
        <f>(D8*100)/C8</f>
        <v>1.492537313432836</v>
      </c>
      <c r="F8" s="115"/>
      <c r="G8" s="13"/>
      <c r="H8" s="14">
        <f aca="true" t="shared" si="0" ref="H8:H69">I8+O8</f>
        <v>66</v>
      </c>
      <c r="I8" s="14">
        <f>K8+M8</f>
        <v>62</v>
      </c>
      <c r="J8" s="15">
        <f>(I8*100)/H8</f>
        <v>93.93939393939394</v>
      </c>
      <c r="K8" s="115">
        <v>27</v>
      </c>
      <c r="L8" s="15">
        <f>(K8*100)/H8</f>
        <v>40.90909090909091</v>
      </c>
      <c r="M8" s="115">
        <v>35</v>
      </c>
      <c r="N8" s="15">
        <f>(M8*100)/H8</f>
        <v>53.03030303030303</v>
      </c>
      <c r="O8" s="11">
        <f>Q8+S8</f>
        <v>4</v>
      </c>
      <c r="P8" s="15">
        <f aca="true" t="shared" si="1" ref="P8:P69">(O8*100)/H8</f>
        <v>6.0606060606060606</v>
      </c>
      <c r="Q8" s="115">
        <v>4</v>
      </c>
      <c r="R8" s="15">
        <f>(Q8*100)/H8</f>
        <v>6.0606060606060606</v>
      </c>
      <c r="S8" s="115"/>
      <c r="T8" s="15"/>
      <c r="U8" s="11">
        <v>10</v>
      </c>
      <c r="V8" s="13">
        <f>U8*100/(U8+W8)</f>
        <v>100</v>
      </c>
      <c r="W8" s="16"/>
      <c r="X8" s="16"/>
    </row>
    <row r="9" spans="1:24" s="17" customFormat="1" ht="12">
      <c r="A9" s="11">
        <v>2</v>
      </c>
      <c r="B9" s="12" t="s">
        <v>17</v>
      </c>
      <c r="C9" s="11">
        <f aca="true" t="shared" si="2" ref="C9:C68">D9+F9+H9</f>
        <v>102</v>
      </c>
      <c r="D9" s="115">
        <v>1</v>
      </c>
      <c r="E9" s="13">
        <f aca="true" t="shared" si="3" ref="E9:E69">(D9*100)/C9</f>
        <v>0.9803921568627451</v>
      </c>
      <c r="F9" s="115">
        <v>4</v>
      </c>
      <c r="G9" s="13">
        <f aca="true" t="shared" si="4" ref="G9:G69">(F9*100)/C9</f>
        <v>3.9215686274509802</v>
      </c>
      <c r="H9" s="14">
        <f t="shared" si="0"/>
        <v>97</v>
      </c>
      <c r="I9" s="14">
        <f aca="true" t="shared" si="5" ref="I9:I68">K9+M9</f>
        <v>97</v>
      </c>
      <c r="J9" s="15">
        <f aca="true" t="shared" si="6" ref="J9:J69">(I9*100)/H9</f>
        <v>100</v>
      </c>
      <c r="K9" s="115">
        <v>35</v>
      </c>
      <c r="L9" s="15">
        <f aca="true" t="shared" si="7" ref="L9:L69">(K9*100)/H9</f>
        <v>36.08247422680412</v>
      </c>
      <c r="M9" s="115">
        <v>62</v>
      </c>
      <c r="N9" s="15">
        <f aca="true" t="shared" si="8" ref="N9:N69">(M9*100)/H9</f>
        <v>63.91752577319588</v>
      </c>
      <c r="O9" s="11">
        <f aca="true" t="shared" si="9" ref="O9:O68">Q9+S9</f>
        <v>0</v>
      </c>
      <c r="P9" s="15">
        <f t="shared" si="1"/>
        <v>0</v>
      </c>
      <c r="Q9" s="115"/>
      <c r="R9" s="15"/>
      <c r="S9" s="115"/>
      <c r="T9" s="15"/>
      <c r="U9" s="11">
        <v>6</v>
      </c>
      <c r="V9" s="13">
        <f aca="true" t="shared" si="10" ref="V9:V69">U9*100/(U9+W9)</f>
        <v>100</v>
      </c>
      <c r="W9" s="16"/>
      <c r="X9" s="16"/>
    </row>
    <row r="10" spans="1:24" s="17" customFormat="1" ht="12">
      <c r="A10" s="11">
        <v>3</v>
      </c>
      <c r="B10" s="12" t="s">
        <v>18</v>
      </c>
      <c r="C10" s="11">
        <f t="shared" si="2"/>
        <v>182</v>
      </c>
      <c r="D10" s="115">
        <v>2</v>
      </c>
      <c r="E10" s="13">
        <f t="shared" si="3"/>
        <v>1.098901098901099</v>
      </c>
      <c r="F10" s="115">
        <v>4</v>
      </c>
      <c r="G10" s="13">
        <f t="shared" si="4"/>
        <v>2.197802197802198</v>
      </c>
      <c r="H10" s="14">
        <f t="shared" si="0"/>
        <v>176</v>
      </c>
      <c r="I10" s="14">
        <f t="shared" si="5"/>
        <v>175</v>
      </c>
      <c r="J10" s="15">
        <f t="shared" si="6"/>
        <v>99.43181818181819</v>
      </c>
      <c r="K10" s="115">
        <v>61</v>
      </c>
      <c r="L10" s="15">
        <f t="shared" si="7"/>
        <v>34.65909090909091</v>
      </c>
      <c r="M10" s="115">
        <v>114</v>
      </c>
      <c r="N10" s="15">
        <f t="shared" si="8"/>
        <v>64.77272727272727</v>
      </c>
      <c r="O10" s="11">
        <f t="shared" si="9"/>
        <v>1</v>
      </c>
      <c r="P10" s="15">
        <f t="shared" si="1"/>
        <v>0.5681818181818182</v>
      </c>
      <c r="Q10" s="115">
        <v>1</v>
      </c>
      <c r="R10" s="15">
        <f aca="true" t="shared" si="11" ref="R10:R69">(Q10*100)/H10</f>
        <v>0.5681818181818182</v>
      </c>
      <c r="S10" s="115"/>
      <c r="T10" s="15"/>
      <c r="U10" s="11">
        <v>34</v>
      </c>
      <c r="V10" s="13">
        <f t="shared" si="10"/>
        <v>100</v>
      </c>
      <c r="W10" s="16"/>
      <c r="X10" s="16"/>
    </row>
    <row r="11" spans="1:24" s="17" customFormat="1" ht="12">
      <c r="A11" s="11">
        <v>4</v>
      </c>
      <c r="B11" s="12" t="s">
        <v>19</v>
      </c>
      <c r="C11" s="11">
        <f t="shared" si="2"/>
        <v>143</v>
      </c>
      <c r="D11" s="115">
        <v>1</v>
      </c>
      <c r="E11" s="13">
        <f t="shared" si="3"/>
        <v>0.6993006993006993</v>
      </c>
      <c r="F11" s="115">
        <v>7</v>
      </c>
      <c r="G11" s="13">
        <f t="shared" si="4"/>
        <v>4.895104895104895</v>
      </c>
      <c r="H11" s="14">
        <f t="shared" si="0"/>
        <v>135</v>
      </c>
      <c r="I11" s="14">
        <f t="shared" si="5"/>
        <v>132</v>
      </c>
      <c r="J11" s="15">
        <f t="shared" si="6"/>
        <v>97.77777777777777</v>
      </c>
      <c r="K11" s="115">
        <v>40</v>
      </c>
      <c r="L11" s="15">
        <f t="shared" si="7"/>
        <v>29.62962962962963</v>
      </c>
      <c r="M11" s="115">
        <v>92</v>
      </c>
      <c r="N11" s="15">
        <f t="shared" si="8"/>
        <v>68.14814814814815</v>
      </c>
      <c r="O11" s="11">
        <f t="shared" si="9"/>
        <v>3</v>
      </c>
      <c r="P11" s="15">
        <f t="shared" si="1"/>
        <v>2.2222222222222223</v>
      </c>
      <c r="Q11" s="115">
        <v>3</v>
      </c>
      <c r="R11" s="15">
        <f t="shared" si="11"/>
        <v>2.2222222222222223</v>
      </c>
      <c r="S11" s="115"/>
      <c r="T11" s="15"/>
      <c r="U11" s="11">
        <v>22</v>
      </c>
      <c r="V11" s="13">
        <f t="shared" si="10"/>
        <v>100</v>
      </c>
      <c r="W11" s="16"/>
      <c r="X11" s="16"/>
    </row>
    <row r="12" spans="1:24" s="17" customFormat="1" ht="12">
      <c r="A12" s="11">
        <v>5</v>
      </c>
      <c r="B12" s="12" t="s">
        <v>20</v>
      </c>
      <c r="C12" s="11">
        <f t="shared" si="2"/>
        <v>31</v>
      </c>
      <c r="D12" s="115"/>
      <c r="E12" s="13"/>
      <c r="F12" s="115">
        <v>1</v>
      </c>
      <c r="G12" s="13">
        <f t="shared" si="4"/>
        <v>3.225806451612903</v>
      </c>
      <c r="H12" s="14">
        <f t="shared" si="0"/>
        <v>30</v>
      </c>
      <c r="I12" s="14">
        <f t="shared" si="5"/>
        <v>29</v>
      </c>
      <c r="J12" s="15">
        <f t="shared" si="6"/>
        <v>96.66666666666667</v>
      </c>
      <c r="K12" s="115">
        <v>1</v>
      </c>
      <c r="L12" s="15">
        <f t="shared" si="7"/>
        <v>3.3333333333333335</v>
      </c>
      <c r="M12" s="115">
        <v>28</v>
      </c>
      <c r="N12" s="15">
        <f t="shared" si="8"/>
        <v>93.33333333333333</v>
      </c>
      <c r="O12" s="11">
        <f t="shared" si="9"/>
        <v>1</v>
      </c>
      <c r="P12" s="15">
        <f t="shared" si="1"/>
        <v>3.3333333333333335</v>
      </c>
      <c r="Q12" s="115"/>
      <c r="R12" s="15"/>
      <c r="S12" s="115">
        <v>1</v>
      </c>
      <c r="T12" s="15">
        <f>(S12*100)/H12</f>
        <v>3.3333333333333335</v>
      </c>
      <c r="U12" s="11">
        <v>3</v>
      </c>
      <c r="V12" s="13">
        <f t="shared" si="10"/>
        <v>100</v>
      </c>
      <c r="W12" s="16"/>
      <c r="X12" s="16"/>
    </row>
    <row r="13" spans="1:24" s="17" customFormat="1" ht="12">
      <c r="A13" s="11">
        <v>6</v>
      </c>
      <c r="B13" s="12" t="s">
        <v>21</v>
      </c>
      <c r="C13" s="11">
        <f t="shared" si="2"/>
        <v>23</v>
      </c>
      <c r="D13" s="115"/>
      <c r="E13" s="13"/>
      <c r="F13" s="115">
        <v>1</v>
      </c>
      <c r="G13" s="13">
        <f t="shared" si="4"/>
        <v>4.3478260869565215</v>
      </c>
      <c r="H13" s="14">
        <f t="shared" si="0"/>
        <v>22</v>
      </c>
      <c r="I13" s="14">
        <f t="shared" si="5"/>
        <v>22</v>
      </c>
      <c r="J13" s="15">
        <f t="shared" si="6"/>
        <v>100</v>
      </c>
      <c r="K13" s="115">
        <v>2</v>
      </c>
      <c r="L13" s="15">
        <f t="shared" si="7"/>
        <v>9.090909090909092</v>
      </c>
      <c r="M13" s="115">
        <v>20</v>
      </c>
      <c r="N13" s="15">
        <f t="shared" si="8"/>
        <v>90.9090909090909</v>
      </c>
      <c r="O13" s="11">
        <f t="shared" si="9"/>
        <v>0</v>
      </c>
      <c r="P13" s="15">
        <f t="shared" si="1"/>
        <v>0</v>
      </c>
      <c r="Q13" s="115"/>
      <c r="R13" s="15"/>
      <c r="S13" s="115"/>
      <c r="T13" s="15"/>
      <c r="U13" s="11">
        <v>8</v>
      </c>
      <c r="V13" s="13">
        <f t="shared" si="10"/>
        <v>100</v>
      </c>
      <c r="W13" s="16"/>
      <c r="X13" s="16"/>
    </row>
    <row r="14" spans="1:24" s="17" customFormat="1" ht="12">
      <c r="A14" s="11">
        <v>7</v>
      </c>
      <c r="B14" s="12" t="s">
        <v>22</v>
      </c>
      <c r="C14" s="11">
        <f t="shared" si="2"/>
        <v>36</v>
      </c>
      <c r="D14" s="115"/>
      <c r="E14" s="13"/>
      <c r="F14" s="115">
        <v>1</v>
      </c>
      <c r="G14" s="13">
        <f t="shared" si="4"/>
        <v>2.7777777777777777</v>
      </c>
      <c r="H14" s="14">
        <f t="shared" si="0"/>
        <v>35</v>
      </c>
      <c r="I14" s="14">
        <f t="shared" si="5"/>
        <v>34</v>
      </c>
      <c r="J14" s="15">
        <f t="shared" si="6"/>
        <v>97.14285714285714</v>
      </c>
      <c r="K14" s="115">
        <v>21</v>
      </c>
      <c r="L14" s="15">
        <f t="shared" si="7"/>
        <v>60</v>
      </c>
      <c r="M14" s="115">
        <v>13</v>
      </c>
      <c r="N14" s="15">
        <f t="shared" si="8"/>
        <v>37.142857142857146</v>
      </c>
      <c r="O14" s="11">
        <f t="shared" si="9"/>
        <v>1</v>
      </c>
      <c r="P14" s="15">
        <f t="shared" si="1"/>
        <v>2.857142857142857</v>
      </c>
      <c r="Q14" s="115"/>
      <c r="R14" s="15"/>
      <c r="S14" s="115">
        <v>1</v>
      </c>
      <c r="T14" s="15">
        <f>(S14*100)/H14</f>
        <v>2.857142857142857</v>
      </c>
      <c r="U14" s="11">
        <v>4</v>
      </c>
      <c r="V14" s="13">
        <f t="shared" si="10"/>
        <v>100</v>
      </c>
      <c r="W14" s="16"/>
      <c r="X14" s="16"/>
    </row>
    <row r="15" spans="1:24" s="17" customFormat="1" ht="12">
      <c r="A15" s="11">
        <v>8</v>
      </c>
      <c r="B15" s="12" t="s">
        <v>23</v>
      </c>
      <c r="C15" s="11">
        <f t="shared" si="2"/>
        <v>38</v>
      </c>
      <c r="D15" s="115"/>
      <c r="E15" s="13"/>
      <c r="F15" s="115">
        <v>2</v>
      </c>
      <c r="G15" s="13">
        <f t="shared" si="4"/>
        <v>5.2631578947368425</v>
      </c>
      <c r="H15" s="14">
        <f t="shared" si="0"/>
        <v>36</v>
      </c>
      <c r="I15" s="14">
        <f t="shared" si="5"/>
        <v>36</v>
      </c>
      <c r="J15" s="15">
        <f t="shared" si="6"/>
        <v>100</v>
      </c>
      <c r="K15" s="115">
        <v>15</v>
      </c>
      <c r="L15" s="15">
        <f t="shared" si="7"/>
        <v>41.666666666666664</v>
      </c>
      <c r="M15" s="115">
        <v>21</v>
      </c>
      <c r="N15" s="15">
        <f t="shared" si="8"/>
        <v>58.333333333333336</v>
      </c>
      <c r="O15" s="11">
        <f t="shared" si="9"/>
        <v>0</v>
      </c>
      <c r="P15" s="15">
        <f t="shared" si="1"/>
        <v>0</v>
      </c>
      <c r="Q15" s="115"/>
      <c r="R15" s="15"/>
      <c r="S15" s="115"/>
      <c r="T15" s="15"/>
      <c r="U15" s="11">
        <v>9</v>
      </c>
      <c r="V15" s="13">
        <f t="shared" si="10"/>
        <v>100</v>
      </c>
      <c r="W15" s="16"/>
      <c r="X15" s="16"/>
    </row>
    <row r="16" spans="1:24" s="17" customFormat="1" ht="12">
      <c r="A16" s="11">
        <v>9</v>
      </c>
      <c r="B16" s="12" t="s">
        <v>24</v>
      </c>
      <c r="C16" s="11">
        <f t="shared" si="2"/>
        <v>31</v>
      </c>
      <c r="D16" s="115"/>
      <c r="E16" s="13"/>
      <c r="F16" s="115"/>
      <c r="G16" s="13"/>
      <c r="H16" s="14">
        <f t="shared" si="0"/>
        <v>31</v>
      </c>
      <c r="I16" s="14">
        <f t="shared" si="5"/>
        <v>30</v>
      </c>
      <c r="J16" s="15">
        <f t="shared" si="6"/>
        <v>96.7741935483871</v>
      </c>
      <c r="K16" s="115">
        <v>7</v>
      </c>
      <c r="L16" s="15">
        <f t="shared" si="7"/>
        <v>22.580645161290324</v>
      </c>
      <c r="M16" s="115">
        <v>23</v>
      </c>
      <c r="N16" s="15">
        <f t="shared" si="8"/>
        <v>74.19354838709677</v>
      </c>
      <c r="O16" s="11">
        <f t="shared" si="9"/>
        <v>1</v>
      </c>
      <c r="P16" s="15">
        <f t="shared" si="1"/>
        <v>3.225806451612903</v>
      </c>
      <c r="Q16" s="115"/>
      <c r="R16" s="15"/>
      <c r="S16" s="115">
        <v>1</v>
      </c>
      <c r="T16" s="15">
        <f>(S16*100)/H16</f>
        <v>3.225806451612903</v>
      </c>
      <c r="U16" s="11">
        <v>6</v>
      </c>
      <c r="V16" s="13">
        <f t="shared" si="10"/>
        <v>100</v>
      </c>
      <c r="W16" s="16"/>
      <c r="X16" s="16"/>
    </row>
    <row r="17" spans="1:24" s="17" customFormat="1" ht="12">
      <c r="A17" s="11">
        <v>10</v>
      </c>
      <c r="B17" s="12" t="s">
        <v>25</v>
      </c>
      <c r="C17" s="11">
        <f t="shared" si="2"/>
        <v>43</v>
      </c>
      <c r="D17" s="115">
        <v>2</v>
      </c>
      <c r="E17" s="13">
        <f t="shared" si="3"/>
        <v>4.651162790697675</v>
      </c>
      <c r="F17" s="115"/>
      <c r="G17" s="13"/>
      <c r="H17" s="14">
        <f t="shared" si="0"/>
        <v>41</v>
      </c>
      <c r="I17" s="14">
        <f t="shared" si="5"/>
        <v>41</v>
      </c>
      <c r="J17" s="15">
        <f t="shared" si="6"/>
        <v>100</v>
      </c>
      <c r="K17" s="115">
        <v>12</v>
      </c>
      <c r="L17" s="15">
        <f t="shared" si="7"/>
        <v>29.26829268292683</v>
      </c>
      <c r="M17" s="115">
        <v>29</v>
      </c>
      <c r="N17" s="15">
        <f t="shared" si="8"/>
        <v>70.73170731707317</v>
      </c>
      <c r="O17" s="11">
        <f t="shared" si="9"/>
        <v>0</v>
      </c>
      <c r="P17" s="15">
        <f t="shared" si="1"/>
        <v>0</v>
      </c>
      <c r="Q17" s="115"/>
      <c r="R17" s="15"/>
      <c r="S17" s="115"/>
      <c r="T17" s="15"/>
      <c r="U17" s="11">
        <v>5</v>
      </c>
      <c r="V17" s="13">
        <f t="shared" si="10"/>
        <v>100</v>
      </c>
      <c r="W17" s="16"/>
      <c r="X17" s="16"/>
    </row>
    <row r="18" spans="1:24" s="17" customFormat="1" ht="12">
      <c r="A18" s="11">
        <v>11</v>
      </c>
      <c r="B18" s="12" t="s">
        <v>26</v>
      </c>
      <c r="C18" s="11">
        <f t="shared" si="2"/>
        <v>43</v>
      </c>
      <c r="D18" s="115"/>
      <c r="E18" s="13"/>
      <c r="F18" s="115">
        <v>1</v>
      </c>
      <c r="G18" s="13">
        <f t="shared" si="4"/>
        <v>2.3255813953488373</v>
      </c>
      <c r="H18" s="14">
        <f t="shared" si="0"/>
        <v>42</v>
      </c>
      <c r="I18" s="14">
        <f t="shared" si="5"/>
        <v>39</v>
      </c>
      <c r="J18" s="15">
        <f t="shared" si="6"/>
        <v>92.85714285714286</v>
      </c>
      <c r="K18" s="115">
        <v>9</v>
      </c>
      <c r="L18" s="15">
        <f t="shared" si="7"/>
        <v>21.428571428571427</v>
      </c>
      <c r="M18" s="115">
        <v>30</v>
      </c>
      <c r="N18" s="15">
        <f t="shared" si="8"/>
        <v>71.42857142857143</v>
      </c>
      <c r="O18" s="11">
        <f t="shared" si="9"/>
        <v>3</v>
      </c>
      <c r="P18" s="15">
        <f t="shared" si="1"/>
        <v>7.142857142857143</v>
      </c>
      <c r="Q18" s="115">
        <v>3</v>
      </c>
      <c r="R18" s="15">
        <f t="shared" si="11"/>
        <v>7.142857142857143</v>
      </c>
      <c r="S18" s="115"/>
      <c r="T18" s="15"/>
      <c r="U18" s="11">
        <v>6</v>
      </c>
      <c r="V18" s="13">
        <f t="shared" si="10"/>
        <v>100</v>
      </c>
      <c r="W18" s="16"/>
      <c r="X18" s="16"/>
    </row>
    <row r="19" spans="1:24" s="17" customFormat="1" ht="13.5" customHeight="1">
      <c r="A19" s="11">
        <v>12</v>
      </c>
      <c r="B19" s="12" t="s">
        <v>27</v>
      </c>
      <c r="C19" s="11">
        <f t="shared" si="2"/>
        <v>53</v>
      </c>
      <c r="D19" s="115"/>
      <c r="E19" s="13"/>
      <c r="F19" s="115">
        <v>2</v>
      </c>
      <c r="G19" s="13">
        <f t="shared" si="4"/>
        <v>3.7735849056603774</v>
      </c>
      <c r="H19" s="14">
        <f t="shared" si="0"/>
        <v>51</v>
      </c>
      <c r="I19" s="14">
        <f t="shared" si="5"/>
        <v>50</v>
      </c>
      <c r="J19" s="15">
        <f t="shared" si="6"/>
        <v>98.03921568627452</v>
      </c>
      <c r="K19" s="115">
        <v>11</v>
      </c>
      <c r="L19" s="15">
        <f t="shared" si="7"/>
        <v>21.568627450980394</v>
      </c>
      <c r="M19" s="115">
        <v>39</v>
      </c>
      <c r="N19" s="15">
        <f t="shared" si="8"/>
        <v>76.47058823529412</v>
      </c>
      <c r="O19" s="11">
        <f t="shared" si="9"/>
        <v>1</v>
      </c>
      <c r="P19" s="15">
        <f t="shared" si="1"/>
        <v>1.9607843137254901</v>
      </c>
      <c r="Q19" s="115"/>
      <c r="R19" s="15"/>
      <c r="S19" s="115">
        <v>1</v>
      </c>
      <c r="T19" s="15">
        <f>(S19*100)/H19</f>
        <v>1.9607843137254901</v>
      </c>
      <c r="U19" s="11">
        <v>3</v>
      </c>
      <c r="V19" s="13">
        <f t="shared" si="10"/>
        <v>100</v>
      </c>
      <c r="W19" s="18"/>
      <c r="X19" s="16"/>
    </row>
    <row r="20" spans="1:24" s="17" customFormat="1" ht="13.5" customHeight="1">
      <c r="A20" s="11">
        <v>13</v>
      </c>
      <c r="B20" s="12" t="s">
        <v>28</v>
      </c>
      <c r="C20" s="11">
        <f t="shared" si="2"/>
        <v>99</v>
      </c>
      <c r="D20" s="115"/>
      <c r="E20" s="13"/>
      <c r="F20" s="115">
        <v>8</v>
      </c>
      <c r="G20" s="13">
        <f t="shared" si="4"/>
        <v>8.080808080808081</v>
      </c>
      <c r="H20" s="14">
        <f t="shared" si="0"/>
        <v>91</v>
      </c>
      <c r="I20" s="14">
        <f t="shared" si="5"/>
        <v>90</v>
      </c>
      <c r="J20" s="15">
        <f t="shared" si="6"/>
        <v>98.9010989010989</v>
      </c>
      <c r="K20" s="115">
        <v>31</v>
      </c>
      <c r="L20" s="15">
        <f t="shared" si="7"/>
        <v>34.065934065934066</v>
      </c>
      <c r="M20" s="115">
        <v>59</v>
      </c>
      <c r="N20" s="15">
        <f t="shared" si="8"/>
        <v>64.83516483516483</v>
      </c>
      <c r="O20" s="11">
        <f t="shared" si="9"/>
        <v>1</v>
      </c>
      <c r="P20" s="15">
        <f t="shared" si="1"/>
        <v>1.098901098901099</v>
      </c>
      <c r="Q20" s="115">
        <v>1</v>
      </c>
      <c r="R20" s="15">
        <f t="shared" si="11"/>
        <v>1.098901098901099</v>
      </c>
      <c r="S20" s="115"/>
      <c r="T20" s="15"/>
      <c r="U20" s="11">
        <v>19</v>
      </c>
      <c r="V20" s="13">
        <f t="shared" si="10"/>
        <v>100</v>
      </c>
      <c r="W20" s="18"/>
      <c r="X20" s="16"/>
    </row>
    <row r="21" spans="1:24" s="17" customFormat="1" ht="12">
      <c r="A21" s="11">
        <v>14</v>
      </c>
      <c r="B21" s="12" t="s">
        <v>29</v>
      </c>
      <c r="C21" s="11">
        <f t="shared" si="2"/>
        <v>28</v>
      </c>
      <c r="D21" s="115"/>
      <c r="E21" s="13"/>
      <c r="F21" s="115"/>
      <c r="G21" s="13"/>
      <c r="H21" s="14">
        <f t="shared" si="0"/>
        <v>28</v>
      </c>
      <c r="I21" s="14">
        <f t="shared" si="5"/>
        <v>27</v>
      </c>
      <c r="J21" s="15">
        <f t="shared" si="6"/>
        <v>96.42857142857143</v>
      </c>
      <c r="K21" s="115">
        <v>15</v>
      </c>
      <c r="L21" s="15">
        <f t="shared" si="7"/>
        <v>53.57142857142857</v>
      </c>
      <c r="M21" s="115">
        <v>12</v>
      </c>
      <c r="N21" s="15">
        <f t="shared" si="8"/>
        <v>42.857142857142854</v>
      </c>
      <c r="O21" s="11">
        <f t="shared" si="9"/>
        <v>1</v>
      </c>
      <c r="P21" s="15">
        <f t="shared" si="1"/>
        <v>3.5714285714285716</v>
      </c>
      <c r="Q21" s="115">
        <v>1</v>
      </c>
      <c r="R21" s="15">
        <f t="shared" si="11"/>
        <v>3.5714285714285716</v>
      </c>
      <c r="S21" s="115"/>
      <c r="T21" s="15"/>
      <c r="U21" s="11">
        <v>13</v>
      </c>
      <c r="V21" s="13">
        <f t="shared" si="10"/>
        <v>100</v>
      </c>
      <c r="W21" s="16"/>
      <c r="X21" s="16"/>
    </row>
    <row r="22" spans="1:24" s="17" customFormat="1" ht="12">
      <c r="A22" s="11">
        <v>15</v>
      </c>
      <c r="B22" s="12" t="s">
        <v>30</v>
      </c>
      <c r="C22" s="11">
        <f t="shared" si="2"/>
        <v>29</v>
      </c>
      <c r="D22" s="115">
        <v>1</v>
      </c>
      <c r="E22" s="13">
        <f t="shared" si="3"/>
        <v>3.4482758620689653</v>
      </c>
      <c r="F22" s="115"/>
      <c r="G22" s="13"/>
      <c r="H22" s="14">
        <f t="shared" si="0"/>
        <v>28</v>
      </c>
      <c r="I22" s="14">
        <f t="shared" si="5"/>
        <v>28</v>
      </c>
      <c r="J22" s="15">
        <f t="shared" si="6"/>
        <v>100</v>
      </c>
      <c r="K22" s="115">
        <v>11</v>
      </c>
      <c r="L22" s="15">
        <f t="shared" si="7"/>
        <v>39.285714285714285</v>
      </c>
      <c r="M22" s="115">
        <v>17</v>
      </c>
      <c r="N22" s="15">
        <f t="shared" si="8"/>
        <v>60.714285714285715</v>
      </c>
      <c r="O22" s="11">
        <f t="shared" si="9"/>
        <v>0</v>
      </c>
      <c r="P22" s="15">
        <f t="shared" si="1"/>
        <v>0</v>
      </c>
      <c r="Q22" s="115"/>
      <c r="R22" s="15"/>
      <c r="S22" s="115"/>
      <c r="T22" s="15"/>
      <c r="U22" s="11">
        <v>2</v>
      </c>
      <c r="V22" s="13">
        <f t="shared" si="10"/>
        <v>100</v>
      </c>
      <c r="W22" s="16"/>
      <c r="X22" s="16"/>
    </row>
    <row r="23" spans="1:24" s="17" customFormat="1" ht="12">
      <c r="A23" s="11">
        <v>16</v>
      </c>
      <c r="B23" s="12" t="s">
        <v>31</v>
      </c>
      <c r="C23" s="11">
        <f t="shared" si="2"/>
        <v>204</v>
      </c>
      <c r="D23" s="115"/>
      <c r="E23" s="13"/>
      <c r="F23" s="115">
        <v>5</v>
      </c>
      <c r="G23" s="13">
        <f t="shared" si="4"/>
        <v>2.450980392156863</v>
      </c>
      <c r="H23" s="14">
        <f t="shared" si="0"/>
        <v>199</v>
      </c>
      <c r="I23" s="14">
        <f t="shared" si="5"/>
        <v>195</v>
      </c>
      <c r="J23" s="15">
        <f t="shared" si="6"/>
        <v>97.98994974874371</v>
      </c>
      <c r="K23" s="115">
        <v>65</v>
      </c>
      <c r="L23" s="15">
        <f t="shared" si="7"/>
        <v>32.663316582914575</v>
      </c>
      <c r="M23" s="115">
        <v>130</v>
      </c>
      <c r="N23" s="15">
        <f t="shared" si="8"/>
        <v>65.32663316582915</v>
      </c>
      <c r="O23" s="11">
        <f t="shared" si="9"/>
        <v>4</v>
      </c>
      <c r="P23" s="15">
        <f t="shared" si="1"/>
        <v>2.0100502512562812</v>
      </c>
      <c r="Q23" s="115">
        <v>4</v>
      </c>
      <c r="R23" s="15">
        <f t="shared" si="11"/>
        <v>2.0100502512562812</v>
      </c>
      <c r="S23" s="115"/>
      <c r="T23" s="15"/>
      <c r="U23" s="11">
        <v>42</v>
      </c>
      <c r="V23" s="13">
        <f t="shared" si="10"/>
        <v>100</v>
      </c>
      <c r="W23" s="16"/>
      <c r="X23" s="16"/>
    </row>
    <row r="24" spans="1:24" s="17" customFormat="1" ht="12">
      <c r="A24" s="11">
        <v>17</v>
      </c>
      <c r="B24" s="12" t="s">
        <v>32</v>
      </c>
      <c r="C24" s="11">
        <f t="shared" si="2"/>
        <v>51</v>
      </c>
      <c r="D24" s="115"/>
      <c r="E24" s="13"/>
      <c r="F24" s="115">
        <v>1</v>
      </c>
      <c r="G24" s="13">
        <f t="shared" si="4"/>
        <v>1.9607843137254901</v>
      </c>
      <c r="H24" s="14">
        <f t="shared" si="0"/>
        <v>50</v>
      </c>
      <c r="I24" s="14">
        <f t="shared" si="5"/>
        <v>48</v>
      </c>
      <c r="J24" s="15">
        <f t="shared" si="6"/>
        <v>96</v>
      </c>
      <c r="K24" s="115">
        <v>29</v>
      </c>
      <c r="L24" s="15">
        <f t="shared" si="7"/>
        <v>58</v>
      </c>
      <c r="M24" s="115">
        <v>19</v>
      </c>
      <c r="N24" s="15">
        <f t="shared" si="8"/>
        <v>38</v>
      </c>
      <c r="O24" s="11">
        <f t="shared" si="9"/>
        <v>2</v>
      </c>
      <c r="P24" s="15">
        <f t="shared" si="1"/>
        <v>4</v>
      </c>
      <c r="Q24" s="115">
        <v>2</v>
      </c>
      <c r="R24" s="15">
        <f t="shared" si="11"/>
        <v>4</v>
      </c>
      <c r="S24" s="115"/>
      <c r="T24" s="15"/>
      <c r="U24" s="11">
        <v>15</v>
      </c>
      <c r="V24" s="13">
        <f t="shared" si="10"/>
        <v>100</v>
      </c>
      <c r="W24" s="16"/>
      <c r="X24" s="16"/>
    </row>
    <row r="25" spans="1:24" s="17" customFormat="1" ht="12">
      <c r="A25" s="11">
        <v>18</v>
      </c>
      <c r="B25" s="12" t="s">
        <v>33</v>
      </c>
      <c r="C25" s="11">
        <f t="shared" si="2"/>
        <v>32</v>
      </c>
      <c r="D25" s="115"/>
      <c r="E25" s="13"/>
      <c r="F25" s="115"/>
      <c r="G25" s="13"/>
      <c r="H25" s="14">
        <f t="shared" si="0"/>
        <v>32</v>
      </c>
      <c r="I25" s="14">
        <f t="shared" si="5"/>
        <v>32</v>
      </c>
      <c r="J25" s="15">
        <f t="shared" si="6"/>
        <v>100</v>
      </c>
      <c r="K25" s="115">
        <v>15</v>
      </c>
      <c r="L25" s="15">
        <f t="shared" si="7"/>
        <v>46.875</v>
      </c>
      <c r="M25" s="115">
        <v>17</v>
      </c>
      <c r="N25" s="15">
        <f t="shared" si="8"/>
        <v>53.125</v>
      </c>
      <c r="O25" s="11">
        <f t="shared" si="9"/>
        <v>0</v>
      </c>
      <c r="P25" s="15">
        <f t="shared" si="1"/>
        <v>0</v>
      </c>
      <c r="Q25" s="115"/>
      <c r="R25" s="15"/>
      <c r="S25" s="115"/>
      <c r="T25" s="15"/>
      <c r="U25" s="11">
        <v>4</v>
      </c>
      <c r="V25" s="13">
        <f t="shared" si="10"/>
        <v>100</v>
      </c>
      <c r="W25" s="16"/>
      <c r="X25" s="16"/>
    </row>
    <row r="26" spans="1:24" s="17" customFormat="1" ht="12">
      <c r="A26" s="11">
        <v>19</v>
      </c>
      <c r="B26" s="12" t="s">
        <v>34</v>
      </c>
      <c r="C26" s="11">
        <f t="shared" si="2"/>
        <v>14</v>
      </c>
      <c r="D26" s="115"/>
      <c r="E26" s="13"/>
      <c r="F26" s="115">
        <v>1</v>
      </c>
      <c r="G26" s="13">
        <f t="shared" si="4"/>
        <v>7.142857142857143</v>
      </c>
      <c r="H26" s="14">
        <f t="shared" si="0"/>
        <v>13</v>
      </c>
      <c r="I26" s="14">
        <f t="shared" si="5"/>
        <v>13</v>
      </c>
      <c r="J26" s="15">
        <f t="shared" si="6"/>
        <v>100</v>
      </c>
      <c r="K26" s="115">
        <v>6</v>
      </c>
      <c r="L26" s="15">
        <f t="shared" si="7"/>
        <v>46.15384615384615</v>
      </c>
      <c r="M26" s="115">
        <v>7</v>
      </c>
      <c r="N26" s="15">
        <f t="shared" si="8"/>
        <v>53.84615384615385</v>
      </c>
      <c r="O26" s="11">
        <f t="shared" si="9"/>
        <v>0</v>
      </c>
      <c r="P26" s="15">
        <f t="shared" si="1"/>
        <v>0</v>
      </c>
      <c r="Q26" s="115"/>
      <c r="R26" s="15"/>
      <c r="S26" s="115"/>
      <c r="T26" s="15"/>
      <c r="U26" s="11">
        <v>5</v>
      </c>
      <c r="V26" s="13">
        <f t="shared" si="10"/>
        <v>100</v>
      </c>
      <c r="W26" s="16"/>
      <c r="X26" s="16"/>
    </row>
    <row r="27" spans="1:24" s="17" customFormat="1" ht="12">
      <c r="A27" s="11">
        <v>20</v>
      </c>
      <c r="B27" s="12" t="s">
        <v>35</v>
      </c>
      <c r="C27" s="11">
        <f t="shared" si="2"/>
        <v>39</v>
      </c>
      <c r="D27" s="115"/>
      <c r="E27" s="13"/>
      <c r="F27" s="115">
        <v>2</v>
      </c>
      <c r="G27" s="13">
        <f t="shared" si="4"/>
        <v>5.128205128205129</v>
      </c>
      <c r="H27" s="14">
        <f t="shared" si="0"/>
        <v>37</v>
      </c>
      <c r="I27" s="14">
        <f t="shared" si="5"/>
        <v>35</v>
      </c>
      <c r="J27" s="15">
        <f t="shared" si="6"/>
        <v>94.5945945945946</v>
      </c>
      <c r="K27" s="115">
        <v>11</v>
      </c>
      <c r="L27" s="15">
        <f t="shared" si="7"/>
        <v>29.72972972972973</v>
      </c>
      <c r="M27" s="115">
        <v>24</v>
      </c>
      <c r="N27" s="15">
        <f t="shared" si="8"/>
        <v>64.86486486486487</v>
      </c>
      <c r="O27" s="11">
        <f t="shared" si="9"/>
        <v>2</v>
      </c>
      <c r="P27" s="15">
        <f t="shared" si="1"/>
        <v>5.405405405405405</v>
      </c>
      <c r="Q27" s="115">
        <v>2</v>
      </c>
      <c r="R27" s="15">
        <f t="shared" si="11"/>
        <v>5.405405405405405</v>
      </c>
      <c r="S27" s="115"/>
      <c r="T27" s="15"/>
      <c r="U27" s="11">
        <v>5</v>
      </c>
      <c r="V27" s="13">
        <f t="shared" si="10"/>
        <v>100</v>
      </c>
      <c r="W27" s="16"/>
      <c r="X27" s="16"/>
    </row>
    <row r="28" spans="1:24" s="17" customFormat="1" ht="12">
      <c r="A28" s="11">
        <v>21</v>
      </c>
      <c r="B28" s="12" t="s">
        <v>36</v>
      </c>
      <c r="C28" s="11">
        <f t="shared" si="2"/>
        <v>50</v>
      </c>
      <c r="D28" s="115"/>
      <c r="E28" s="13"/>
      <c r="F28" s="115">
        <v>1</v>
      </c>
      <c r="G28" s="13">
        <f t="shared" si="4"/>
        <v>2</v>
      </c>
      <c r="H28" s="14">
        <f t="shared" si="0"/>
        <v>49</v>
      </c>
      <c r="I28" s="14">
        <f t="shared" si="5"/>
        <v>48</v>
      </c>
      <c r="J28" s="15">
        <f t="shared" si="6"/>
        <v>97.95918367346938</v>
      </c>
      <c r="K28" s="115">
        <v>13</v>
      </c>
      <c r="L28" s="15">
        <f t="shared" si="7"/>
        <v>26.53061224489796</v>
      </c>
      <c r="M28" s="115">
        <v>35</v>
      </c>
      <c r="N28" s="15">
        <f t="shared" si="8"/>
        <v>71.42857142857143</v>
      </c>
      <c r="O28" s="11">
        <f t="shared" si="9"/>
        <v>1</v>
      </c>
      <c r="P28" s="15">
        <f t="shared" si="1"/>
        <v>2.0408163265306123</v>
      </c>
      <c r="Q28" s="115">
        <v>1</v>
      </c>
      <c r="R28" s="15">
        <f t="shared" si="11"/>
        <v>2.0408163265306123</v>
      </c>
      <c r="S28" s="115"/>
      <c r="T28" s="15"/>
      <c r="U28" s="11">
        <v>5</v>
      </c>
      <c r="V28" s="13">
        <f t="shared" si="10"/>
        <v>100</v>
      </c>
      <c r="W28" s="16"/>
      <c r="X28" s="16"/>
    </row>
    <row r="29" spans="1:24" s="17" customFormat="1" ht="14.25" customHeight="1">
      <c r="A29" s="11">
        <v>22</v>
      </c>
      <c r="B29" s="12" t="s">
        <v>37</v>
      </c>
      <c r="C29" s="11">
        <f t="shared" si="2"/>
        <v>38</v>
      </c>
      <c r="D29" s="115">
        <v>1</v>
      </c>
      <c r="E29" s="13">
        <f t="shared" si="3"/>
        <v>2.6315789473684212</v>
      </c>
      <c r="F29" s="115">
        <v>1</v>
      </c>
      <c r="G29" s="13">
        <f t="shared" si="4"/>
        <v>2.6315789473684212</v>
      </c>
      <c r="H29" s="14">
        <f t="shared" si="0"/>
        <v>36</v>
      </c>
      <c r="I29" s="14">
        <f t="shared" si="5"/>
        <v>36</v>
      </c>
      <c r="J29" s="15">
        <f t="shared" si="6"/>
        <v>100</v>
      </c>
      <c r="K29" s="115">
        <v>11</v>
      </c>
      <c r="L29" s="15">
        <f t="shared" si="7"/>
        <v>30.555555555555557</v>
      </c>
      <c r="M29" s="115">
        <v>25</v>
      </c>
      <c r="N29" s="15">
        <f t="shared" si="8"/>
        <v>69.44444444444444</v>
      </c>
      <c r="O29" s="11">
        <f t="shared" si="9"/>
        <v>0</v>
      </c>
      <c r="P29" s="15">
        <f t="shared" si="1"/>
        <v>0</v>
      </c>
      <c r="Q29" s="115"/>
      <c r="R29" s="15"/>
      <c r="S29" s="115"/>
      <c r="T29" s="15"/>
      <c r="U29" s="11">
        <v>1</v>
      </c>
      <c r="V29" s="13">
        <f t="shared" si="10"/>
        <v>100</v>
      </c>
      <c r="W29" s="16"/>
      <c r="X29" s="16"/>
    </row>
    <row r="30" spans="1:24" s="17" customFormat="1" ht="12">
      <c r="A30" s="11">
        <v>23</v>
      </c>
      <c r="B30" s="12" t="s">
        <v>38</v>
      </c>
      <c r="C30" s="11">
        <f t="shared" si="2"/>
        <v>290</v>
      </c>
      <c r="D30" s="115">
        <v>9</v>
      </c>
      <c r="E30" s="13">
        <f t="shared" si="3"/>
        <v>3.103448275862069</v>
      </c>
      <c r="F30" s="115">
        <v>13</v>
      </c>
      <c r="G30" s="13">
        <f t="shared" si="4"/>
        <v>4.482758620689655</v>
      </c>
      <c r="H30" s="14">
        <f t="shared" si="0"/>
        <v>268</v>
      </c>
      <c r="I30" s="14">
        <f t="shared" si="5"/>
        <v>262</v>
      </c>
      <c r="J30" s="15">
        <f t="shared" si="6"/>
        <v>97.76119402985074</v>
      </c>
      <c r="K30" s="115">
        <v>91</v>
      </c>
      <c r="L30" s="15">
        <f t="shared" si="7"/>
        <v>33.95522388059702</v>
      </c>
      <c r="M30" s="115">
        <v>171</v>
      </c>
      <c r="N30" s="15">
        <f t="shared" si="8"/>
        <v>63.80597014925373</v>
      </c>
      <c r="O30" s="11">
        <f t="shared" si="9"/>
        <v>6</v>
      </c>
      <c r="P30" s="15">
        <f t="shared" si="1"/>
        <v>2.2388059701492535</v>
      </c>
      <c r="Q30" s="115">
        <v>6</v>
      </c>
      <c r="R30" s="15">
        <f t="shared" si="11"/>
        <v>2.2388059701492535</v>
      </c>
      <c r="S30" s="115"/>
      <c r="T30" s="15"/>
      <c r="U30" s="11">
        <v>28</v>
      </c>
      <c r="V30" s="13">
        <f t="shared" si="10"/>
        <v>100</v>
      </c>
      <c r="W30" s="16"/>
      <c r="X30" s="16"/>
    </row>
    <row r="31" spans="1:24" s="17" customFormat="1" ht="12">
      <c r="A31" s="11">
        <v>24</v>
      </c>
      <c r="B31" s="12" t="s">
        <v>39</v>
      </c>
      <c r="C31" s="11">
        <f t="shared" si="2"/>
        <v>66</v>
      </c>
      <c r="D31" s="115"/>
      <c r="E31" s="13"/>
      <c r="F31" s="115"/>
      <c r="G31" s="13"/>
      <c r="H31" s="14">
        <f t="shared" si="0"/>
        <v>66</v>
      </c>
      <c r="I31" s="14">
        <f t="shared" si="5"/>
        <v>63</v>
      </c>
      <c r="J31" s="15">
        <f t="shared" si="6"/>
        <v>95.45454545454545</v>
      </c>
      <c r="K31" s="115">
        <v>27</v>
      </c>
      <c r="L31" s="15">
        <f t="shared" si="7"/>
        <v>40.90909090909091</v>
      </c>
      <c r="M31" s="115">
        <v>36</v>
      </c>
      <c r="N31" s="15">
        <f t="shared" si="8"/>
        <v>54.54545454545455</v>
      </c>
      <c r="O31" s="11">
        <f t="shared" si="9"/>
        <v>3</v>
      </c>
      <c r="P31" s="15">
        <f t="shared" si="1"/>
        <v>4.545454545454546</v>
      </c>
      <c r="Q31" s="115">
        <v>3</v>
      </c>
      <c r="R31" s="15">
        <f t="shared" si="11"/>
        <v>4.545454545454546</v>
      </c>
      <c r="S31" s="115"/>
      <c r="T31" s="15"/>
      <c r="U31" s="11">
        <v>14</v>
      </c>
      <c r="V31" s="13">
        <f t="shared" si="10"/>
        <v>100</v>
      </c>
      <c r="W31" s="16"/>
      <c r="X31" s="16"/>
    </row>
    <row r="32" spans="1:24" s="17" customFormat="1" ht="12">
      <c r="A32" s="11">
        <v>25</v>
      </c>
      <c r="B32" s="12" t="s">
        <v>40</v>
      </c>
      <c r="C32" s="11">
        <f t="shared" si="2"/>
        <v>95</v>
      </c>
      <c r="D32" s="115">
        <v>1</v>
      </c>
      <c r="E32" s="13">
        <f t="shared" si="3"/>
        <v>1.0526315789473684</v>
      </c>
      <c r="F32" s="115">
        <v>4</v>
      </c>
      <c r="G32" s="13">
        <f t="shared" si="4"/>
        <v>4.2105263157894735</v>
      </c>
      <c r="H32" s="14">
        <f t="shared" si="0"/>
        <v>90</v>
      </c>
      <c r="I32" s="14">
        <f t="shared" si="5"/>
        <v>90</v>
      </c>
      <c r="J32" s="15">
        <f t="shared" si="6"/>
        <v>100</v>
      </c>
      <c r="K32" s="115">
        <v>26</v>
      </c>
      <c r="L32" s="15">
        <f t="shared" si="7"/>
        <v>28.88888888888889</v>
      </c>
      <c r="M32" s="115">
        <v>64</v>
      </c>
      <c r="N32" s="15">
        <f t="shared" si="8"/>
        <v>71.11111111111111</v>
      </c>
      <c r="O32" s="11">
        <f t="shared" si="9"/>
        <v>0</v>
      </c>
      <c r="P32" s="15">
        <f t="shared" si="1"/>
        <v>0</v>
      </c>
      <c r="Q32" s="115"/>
      <c r="R32" s="15"/>
      <c r="S32" s="115"/>
      <c r="T32" s="15"/>
      <c r="U32" s="11">
        <v>17</v>
      </c>
      <c r="V32" s="13">
        <f t="shared" si="10"/>
        <v>100</v>
      </c>
      <c r="W32" s="16"/>
      <c r="X32" s="16"/>
    </row>
    <row r="33" spans="1:24" s="17" customFormat="1" ht="12">
      <c r="A33" s="11">
        <v>26</v>
      </c>
      <c r="B33" s="12" t="s">
        <v>41</v>
      </c>
      <c r="C33" s="11">
        <f t="shared" si="2"/>
        <v>234</v>
      </c>
      <c r="D33" s="115">
        <v>2</v>
      </c>
      <c r="E33" s="13">
        <f t="shared" si="3"/>
        <v>0.8547008547008547</v>
      </c>
      <c r="F33" s="115">
        <v>7</v>
      </c>
      <c r="G33" s="13">
        <f t="shared" si="4"/>
        <v>2.9914529914529915</v>
      </c>
      <c r="H33" s="14">
        <f t="shared" si="0"/>
        <v>225</v>
      </c>
      <c r="I33" s="14">
        <f t="shared" si="5"/>
        <v>225</v>
      </c>
      <c r="J33" s="15">
        <f t="shared" si="6"/>
        <v>100</v>
      </c>
      <c r="K33" s="115">
        <v>95</v>
      </c>
      <c r="L33" s="15">
        <f t="shared" si="7"/>
        <v>42.22222222222222</v>
      </c>
      <c r="M33" s="115">
        <v>130</v>
      </c>
      <c r="N33" s="15">
        <f t="shared" si="8"/>
        <v>57.77777777777778</v>
      </c>
      <c r="O33" s="11">
        <f t="shared" si="9"/>
        <v>0</v>
      </c>
      <c r="P33" s="15">
        <f t="shared" si="1"/>
        <v>0</v>
      </c>
      <c r="Q33" s="115"/>
      <c r="R33" s="15"/>
      <c r="S33" s="115"/>
      <c r="T33" s="15"/>
      <c r="U33" s="11">
        <v>43</v>
      </c>
      <c r="V33" s="13">
        <f t="shared" si="10"/>
        <v>100</v>
      </c>
      <c r="W33" s="16"/>
      <c r="X33" s="16"/>
    </row>
    <row r="34" spans="1:24" s="17" customFormat="1" ht="12">
      <c r="A34" s="11">
        <v>27</v>
      </c>
      <c r="B34" s="12" t="s">
        <v>42</v>
      </c>
      <c r="C34" s="11">
        <f t="shared" si="2"/>
        <v>56</v>
      </c>
      <c r="D34" s="115"/>
      <c r="E34" s="13"/>
      <c r="F34" s="115">
        <v>1</v>
      </c>
      <c r="G34" s="13">
        <f t="shared" si="4"/>
        <v>1.7857142857142858</v>
      </c>
      <c r="H34" s="14">
        <f t="shared" si="0"/>
        <v>55</v>
      </c>
      <c r="I34" s="14">
        <f t="shared" si="5"/>
        <v>53</v>
      </c>
      <c r="J34" s="15">
        <f t="shared" si="6"/>
        <v>96.36363636363636</v>
      </c>
      <c r="K34" s="115">
        <v>19</v>
      </c>
      <c r="L34" s="15">
        <f t="shared" si="7"/>
        <v>34.54545454545455</v>
      </c>
      <c r="M34" s="115">
        <v>34</v>
      </c>
      <c r="N34" s="15">
        <f t="shared" si="8"/>
        <v>61.81818181818182</v>
      </c>
      <c r="O34" s="11">
        <f t="shared" si="9"/>
        <v>2</v>
      </c>
      <c r="P34" s="15">
        <f t="shared" si="1"/>
        <v>3.6363636363636362</v>
      </c>
      <c r="Q34" s="115">
        <v>2</v>
      </c>
      <c r="R34" s="15">
        <f t="shared" si="11"/>
        <v>3.6363636363636362</v>
      </c>
      <c r="S34" s="115"/>
      <c r="T34" s="15"/>
      <c r="U34" s="11">
        <v>4</v>
      </c>
      <c r="V34" s="13">
        <f t="shared" si="10"/>
        <v>100</v>
      </c>
      <c r="W34" s="16"/>
      <c r="X34" s="16"/>
    </row>
    <row r="35" spans="1:24" s="17" customFormat="1" ht="12">
      <c r="A35" s="11">
        <v>28</v>
      </c>
      <c r="B35" s="12" t="s">
        <v>43</v>
      </c>
      <c r="C35" s="11">
        <f t="shared" si="2"/>
        <v>71</v>
      </c>
      <c r="D35" s="115"/>
      <c r="E35" s="13"/>
      <c r="F35" s="115">
        <v>1</v>
      </c>
      <c r="G35" s="13">
        <f t="shared" si="4"/>
        <v>1.408450704225352</v>
      </c>
      <c r="H35" s="14">
        <f t="shared" si="0"/>
        <v>70</v>
      </c>
      <c r="I35" s="14">
        <f t="shared" si="5"/>
        <v>69</v>
      </c>
      <c r="J35" s="15">
        <f t="shared" si="6"/>
        <v>98.57142857142857</v>
      </c>
      <c r="K35" s="115">
        <v>37</v>
      </c>
      <c r="L35" s="15">
        <f t="shared" si="7"/>
        <v>52.857142857142854</v>
      </c>
      <c r="M35" s="115">
        <v>32</v>
      </c>
      <c r="N35" s="15">
        <f t="shared" si="8"/>
        <v>45.714285714285715</v>
      </c>
      <c r="O35" s="11">
        <f t="shared" si="9"/>
        <v>1</v>
      </c>
      <c r="P35" s="15">
        <f t="shared" si="1"/>
        <v>1.4285714285714286</v>
      </c>
      <c r="Q35" s="115">
        <v>1</v>
      </c>
      <c r="R35" s="15">
        <f t="shared" si="11"/>
        <v>1.4285714285714286</v>
      </c>
      <c r="S35" s="115"/>
      <c r="T35" s="15"/>
      <c r="U35" s="11">
        <v>6</v>
      </c>
      <c r="V35" s="13">
        <f t="shared" si="10"/>
        <v>100</v>
      </c>
      <c r="W35" s="16"/>
      <c r="X35" s="16"/>
    </row>
    <row r="36" spans="1:24" s="17" customFormat="1" ht="12">
      <c r="A36" s="11">
        <v>29</v>
      </c>
      <c r="B36" s="12" t="s">
        <v>44</v>
      </c>
      <c r="C36" s="11">
        <f t="shared" si="2"/>
        <v>62</v>
      </c>
      <c r="D36" s="115"/>
      <c r="E36" s="13"/>
      <c r="F36" s="115">
        <v>2</v>
      </c>
      <c r="G36" s="13">
        <f t="shared" si="4"/>
        <v>3.225806451612903</v>
      </c>
      <c r="H36" s="14">
        <f t="shared" si="0"/>
        <v>60</v>
      </c>
      <c r="I36" s="14">
        <f t="shared" si="5"/>
        <v>60</v>
      </c>
      <c r="J36" s="15">
        <f t="shared" si="6"/>
        <v>100</v>
      </c>
      <c r="K36" s="115">
        <v>16</v>
      </c>
      <c r="L36" s="15">
        <f t="shared" si="7"/>
        <v>26.666666666666668</v>
      </c>
      <c r="M36" s="115">
        <v>44</v>
      </c>
      <c r="N36" s="15">
        <f t="shared" si="8"/>
        <v>73.33333333333333</v>
      </c>
      <c r="O36" s="11">
        <f t="shared" si="9"/>
        <v>0</v>
      </c>
      <c r="P36" s="15">
        <f t="shared" si="1"/>
        <v>0</v>
      </c>
      <c r="Q36" s="115"/>
      <c r="R36" s="15"/>
      <c r="S36" s="115"/>
      <c r="T36" s="15"/>
      <c r="U36" s="11">
        <v>15</v>
      </c>
      <c r="V36" s="13">
        <f t="shared" si="10"/>
        <v>100</v>
      </c>
      <c r="W36" s="16"/>
      <c r="X36" s="16"/>
    </row>
    <row r="37" spans="1:24" s="17" customFormat="1" ht="12">
      <c r="A37" s="11">
        <v>30</v>
      </c>
      <c r="B37" s="12" t="s">
        <v>45</v>
      </c>
      <c r="C37" s="11">
        <f t="shared" si="2"/>
        <v>56</v>
      </c>
      <c r="D37" s="115">
        <v>1</v>
      </c>
      <c r="E37" s="13">
        <f t="shared" si="3"/>
        <v>1.7857142857142858</v>
      </c>
      <c r="F37" s="115">
        <v>1</v>
      </c>
      <c r="G37" s="13">
        <f t="shared" si="4"/>
        <v>1.7857142857142858</v>
      </c>
      <c r="H37" s="14">
        <f t="shared" si="0"/>
        <v>54</v>
      </c>
      <c r="I37" s="14">
        <f t="shared" si="5"/>
        <v>51</v>
      </c>
      <c r="J37" s="15">
        <f t="shared" si="6"/>
        <v>94.44444444444444</v>
      </c>
      <c r="K37" s="115">
        <v>18</v>
      </c>
      <c r="L37" s="15">
        <f t="shared" si="7"/>
        <v>33.333333333333336</v>
      </c>
      <c r="M37" s="115">
        <v>33</v>
      </c>
      <c r="N37" s="15">
        <f t="shared" si="8"/>
        <v>61.111111111111114</v>
      </c>
      <c r="O37" s="11">
        <f t="shared" si="9"/>
        <v>3</v>
      </c>
      <c r="P37" s="15">
        <f t="shared" si="1"/>
        <v>5.555555555555555</v>
      </c>
      <c r="Q37" s="115">
        <v>3</v>
      </c>
      <c r="R37" s="15">
        <f t="shared" si="11"/>
        <v>5.555555555555555</v>
      </c>
      <c r="S37" s="115"/>
      <c r="T37" s="15"/>
      <c r="U37" s="11">
        <v>1</v>
      </c>
      <c r="V37" s="13">
        <f t="shared" si="10"/>
        <v>100</v>
      </c>
      <c r="W37" s="16"/>
      <c r="X37" s="16"/>
    </row>
    <row r="38" spans="1:24" s="17" customFormat="1" ht="12">
      <c r="A38" s="11">
        <v>31</v>
      </c>
      <c r="B38" s="12" t="s">
        <v>46</v>
      </c>
      <c r="C38" s="11">
        <f t="shared" si="2"/>
        <v>54</v>
      </c>
      <c r="D38" s="115"/>
      <c r="E38" s="13"/>
      <c r="F38" s="115">
        <v>1</v>
      </c>
      <c r="G38" s="13">
        <f t="shared" si="4"/>
        <v>1.8518518518518519</v>
      </c>
      <c r="H38" s="14">
        <f t="shared" si="0"/>
        <v>53</v>
      </c>
      <c r="I38" s="14">
        <f t="shared" si="5"/>
        <v>53</v>
      </c>
      <c r="J38" s="15">
        <f t="shared" si="6"/>
        <v>100</v>
      </c>
      <c r="K38" s="115">
        <v>16</v>
      </c>
      <c r="L38" s="15">
        <f t="shared" si="7"/>
        <v>30.18867924528302</v>
      </c>
      <c r="M38" s="115">
        <v>37</v>
      </c>
      <c r="N38" s="15">
        <f t="shared" si="8"/>
        <v>69.81132075471699</v>
      </c>
      <c r="O38" s="11">
        <f t="shared" si="9"/>
        <v>0</v>
      </c>
      <c r="P38" s="15">
        <f t="shared" si="1"/>
        <v>0</v>
      </c>
      <c r="Q38" s="115"/>
      <c r="R38" s="15"/>
      <c r="S38" s="115"/>
      <c r="T38" s="15"/>
      <c r="U38" s="11">
        <v>1</v>
      </c>
      <c r="V38" s="13">
        <f t="shared" si="10"/>
        <v>100</v>
      </c>
      <c r="W38" s="16"/>
      <c r="X38" s="16"/>
    </row>
    <row r="39" spans="1:24" s="17" customFormat="1" ht="12">
      <c r="A39" s="11">
        <v>32</v>
      </c>
      <c r="B39" s="12" t="s">
        <v>47</v>
      </c>
      <c r="C39" s="11">
        <f t="shared" si="2"/>
        <v>25</v>
      </c>
      <c r="D39" s="115"/>
      <c r="E39" s="13"/>
      <c r="F39" s="115"/>
      <c r="G39" s="13"/>
      <c r="H39" s="14">
        <f t="shared" si="0"/>
        <v>25</v>
      </c>
      <c r="I39" s="14">
        <f t="shared" si="5"/>
        <v>25</v>
      </c>
      <c r="J39" s="15">
        <f t="shared" si="6"/>
        <v>100</v>
      </c>
      <c r="K39" s="116">
        <v>9</v>
      </c>
      <c r="L39" s="15">
        <f t="shared" si="7"/>
        <v>36</v>
      </c>
      <c r="M39" s="116">
        <v>16</v>
      </c>
      <c r="N39" s="15">
        <f t="shared" si="8"/>
        <v>64</v>
      </c>
      <c r="O39" s="11">
        <f t="shared" si="9"/>
        <v>0</v>
      </c>
      <c r="P39" s="15">
        <f t="shared" si="1"/>
        <v>0</v>
      </c>
      <c r="Q39" s="116"/>
      <c r="R39" s="15"/>
      <c r="S39" s="116"/>
      <c r="T39" s="15"/>
      <c r="U39" s="11">
        <v>2</v>
      </c>
      <c r="V39" s="13">
        <f t="shared" si="10"/>
        <v>100</v>
      </c>
      <c r="W39" s="16"/>
      <c r="X39" s="16"/>
    </row>
    <row r="40" spans="1:24" s="17" customFormat="1" ht="12">
      <c r="A40" s="11">
        <v>33</v>
      </c>
      <c r="B40" s="12" t="s">
        <v>48</v>
      </c>
      <c r="C40" s="11">
        <f t="shared" si="2"/>
        <v>19</v>
      </c>
      <c r="D40" s="115"/>
      <c r="E40" s="13"/>
      <c r="F40" s="115"/>
      <c r="G40" s="13"/>
      <c r="H40" s="14">
        <f t="shared" si="0"/>
        <v>19</v>
      </c>
      <c r="I40" s="14">
        <f t="shared" si="5"/>
        <v>19</v>
      </c>
      <c r="J40" s="15">
        <f t="shared" si="6"/>
        <v>100</v>
      </c>
      <c r="K40" s="115">
        <v>4</v>
      </c>
      <c r="L40" s="15">
        <f t="shared" si="7"/>
        <v>21.05263157894737</v>
      </c>
      <c r="M40" s="115">
        <v>15</v>
      </c>
      <c r="N40" s="15">
        <f t="shared" si="8"/>
        <v>78.94736842105263</v>
      </c>
      <c r="O40" s="11">
        <f t="shared" si="9"/>
        <v>0</v>
      </c>
      <c r="P40" s="15">
        <f t="shared" si="1"/>
        <v>0</v>
      </c>
      <c r="Q40" s="115"/>
      <c r="R40" s="15"/>
      <c r="S40" s="115"/>
      <c r="T40" s="15"/>
      <c r="U40" s="11">
        <v>9</v>
      </c>
      <c r="V40" s="13">
        <f t="shared" si="10"/>
        <v>100</v>
      </c>
      <c r="W40" s="16"/>
      <c r="X40" s="16"/>
    </row>
    <row r="41" spans="1:24" s="17" customFormat="1" ht="12">
      <c r="A41" s="11">
        <v>34</v>
      </c>
      <c r="B41" s="12" t="s">
        <v>49</v>
      </c>
      <c r="C41" s="11">
        <f t="shared" si="2"/>
        <v>63</v>
      </c>
      <c r="D41" s="115"/>
      <c r="E41" s="13"/>
      <c r="F41" s="115"/>
      <c r="G41" s="13"/>
      <c r="H41" s="14">
        <f t="shared" si="0"/>
        <v>63</v>
      </c>
      <c r="I41" s="14">
        <f t="shared" si="5"/>
        <v>62</v>
      </c>
      <c r="J41" s="15">
        <f t="shared" si="6"/>
        <v>98.41269841269842</v>
      </c>
      <c r="K41" s="115">
        <v>27</v>
      </c>
      <c r="L41" s="15">
        <f t="shared" si="7"/>
        <v>42.857142857142854</v>
      </c>
      <c r="M41" s="115">
        <v>35</v>
      </c>
      <c r="N41" s="15">
        <f t="shared" si="8"/>
        <v>55.55555555555556</v>
      </c>
      <c r="O41" s="11">
        <f t="shared" si="9"/>
        <v>1</v>
      </c>
      <c r="P41" s="15">
        <f t="shared" si="1"/>
        <v>1.5873015873015872</v>
      </c>
      <c r="Q41" s="115">
        <v>1</v>
      </c>
      <c r="R41" s="15">
        <f t="shared" si="11"/>
        <v>1.5873015873015872</v>
      </c>
      <c r="S41" s="115"/>
      <c r="T41" s="15"/>
      <c r="U41" s="11">
        <v>5</v>
      </c>
      <c r="V41" s="13">
        <f t="shared" si="10"/>
        <v>100</v>
      </c>
      <c r="W41" s="16"/>
      <c r="X41" s="16"/>
    </row>
    <row r="42" spans="1:24" s="17" customFormat="1" ht="12">
      <c r="A42" s="11">
        <v>35</v>
      </c>
      <c r="B42" s="12" t="s">
        <v>50</v>
      </c>
      <c r="C42" s="11">
        <f t="shared" si="2"/>
        <v>88</v>
      </c>
      <c r="D42" s="115"/>
      <c r="E42" s="13"/>
      <c r="F42" s="115"/>
      <c r="G42" s="13"/>
      <c r="H42" s="14">
        <f t="shared" si="0"/>
        <v>88</v>
      </c>
      <c r="I42" s="14">
        <f t="shared" si="5"/>
        <v>88</v>
      </c>
      <c r="J42" s="15">
        <f t="shared" si="6"/>
        <v>100</v>
      </c>
      <c r="K42" s="115">
        <v>39</v>
      </c>
      <c r="L42" s="15">
        <f t="shared" si="7"/>
        <v>44.31818181818182</v>
      </c>
      <c r="M42" s="115">
        <v>49</v>
      </c>
      <c r="N42" s="15">
        <f t="shared" si="8"/>
        <v>55.68181818181818</v>
      </c>
      <c r="O42" s="11">
        <f t="shared" si="9"/>
        <v>0</v>
      </c>
      <c r="P42" s="15">
        <f t="shared" si="1"/>
        <v>0</v>
      </c>
      <c r="Q42" s="115"/>
      <c r="R42" s="15"/>
      <c r="S42" s="115"/>
      <c r="T42" s="15"/>
      <c r="U42" s="11">
        <v>9</v>
      </c>
      <c r="V42" s="13">
        <f t="shared" si="10"/>
        <v>100</v>
      </c>
      <c r="W42" s="16"/>
      <c r="X42" s="16"/>
    </row>
    <row r="43" spans="1:24" s="17" customFormat="1" ht="12">
      <c r="A43" s="11">
        <v>36</v>
      </c>
      <c r="B43" s="12" t="s">
        <v>51</v>
      </c>
      <c r="C43" s="11">
        <f t="shared" si="2"/>
        <v>46</v>
      </c>
      <c r="D43" s="115">
        <v>1</v>
      </c>
      <c r="E43" s="13">
        <f t="shared" si="3"/>
        <v>2.1739130434782608</v>
      </c>
      <c r="F43" s="115">
        <v>3</v>
      </c>
      <c r="G43" s="13">
        <f t="shared" si="4"/>
        <v>6.521739130434782</v>
      </c>
      <c r="H43" s="14">
        <f t="shared" si="0"/>
        <v>42</v>
      </c>
      <c r="I43" s="14">
        <f t="shared" si="5"/>
        <v>40</v>
      </c>
      <c r="J43" s="15">
        <f t="shared" si="6"/>
        <v>95.23809523809524</v>
      </c>
      <c r="K43" s="115">
        <v>28</v>
      </c>
      <c r="L43" s="15">
        <f t="shared" si="7"/>
        <v>66.66666666666667</v>
      </c>
      <c r="M43" s="115">
        <v>12</v>
      </c>
      <c r="N43" s="15">
        <f t="shared" si="8"/>
        <v>28.571428571428573</v>
      </c>
      <c r="O43" s="11">
        <f t="shared" si="9"/>
        <v>2</v>
      </c>
      <c r="P43" s="15">
        <f t="shared" si="1"/>
        <v>4.761904761904762</v>
      </c>
      <c r="Q43" s="115">
        <v>2</v>
      </c>
      <c r="R43" s="15">
        <f t="shared" si="11"/>
        <v>4.761904761904762</v>
      </c>
      <c r="S43" s="115"/>
      <c r="T43" s="15"/>
      <c r="U43" s="11">
        <v>0</v>
      </c>
      <c r="V43" s="13"/>
      <c r="W43" s="16"/>
      <c r="X43" s="16"/>
    </row>
    <row r="44" spans="1:24" s="17" customFormat="1" ht="12">
      <c r="A44" s="11">
        <v>37</v>
      </c>
      <c r="B44" s="12" t="s">
        <v>52</v>
      </c>
      <c r="C44" s="11">
        <f t="shared" si="2"/>
        <v>53</v>
      </c>
      <c r="D44" s="115">
        <v>3</v>
      </c>
      <c r="E44" s="13">
        <f t="shared" si="3"/>
        <v>5.660377358490566</v>
      </c>
      <c r="F44" s="115"/>
      <c r="G44" s="13"/>
      <c r="H44" s="14">
        <f t="shared" si="0"/>
        <v>50</v>
      </c>
      <c r="I44" s="14">
        <f t="shared" si="5"/>
        <v>50</v>
      </c>
      <c r="J44" s="15">
        <f t="shared" si="6"/>
        <v>100</v>
      </c>
      <c r="K44" s="115">
        <v>29</v>
      </c>
      <c r="L44" s="15">
        <f t="shared" si="7"/>
        <v>58</v>
      </c>
      <c r="M44" s="115">
        <v>21</v>
      </c>
      <c r="N44" s="15">
        <f t="shared" si="8"/>
        <v>42</v>
      </c>
      <c r="O44" s="11">
        <f t="shared" si="9"/>
        <v>0</v>
      </c>
      <c r="P44" s="15">
        <f t="shared" si="1"/>
        <v>0</v>
      </c>
      <c r="Q44" s="115"/>
      <c r="R44" s="15"/>
      <c r="S44" s="115"/>
      <c r="T44" s="15"/>
      <c r="U44" s="11">
        <v>6</v>
      </c>
      <c r="V44" s="13">
        <f t="shared" si="10"/>
        <v>100</v>
      </c>
      <c r="W44" s="16"/>
      <c r="X44" s="16"/>
    </row>
    <row r="45" spans="1:24" s="17" customFormat="1" ht="12">
      <c r="A45" s="11">
        <v>38</v>
      </c>
      <c r="B45" s="12" t="s">
        <v>53</v>
      </c>
      <c r="C45" s="11">
        <f t="shared" si="2"/>
        <v>297</v>
      </c>
      <c r="D45" s="115">
        <v>3</v>
      </c>
      <c r="E45" s="13">
        <f t="shared" si="3"/>
        <v>1.0101010101010102</v>
      </c>
      <c r="F45" s="115">
        <v>8</v>
      </c>
      <c r="G45" s="13">
        <f t="shared" si="4"/>
        <v>2.6936026936026938</v>
      </c>
      <c r="H45" s="14">
        <f t="shared" si="0"/>
        <v>286</v>
      </c>
      <c r="I45" s="14">
        <f t="shared" si="5"/>
        <v>283</v>
      </c>
      <c r="J45" s="15">
        <f t="shared" si="6"/>
        <v>98.95104895104895</v>
      </c>
      <c r="K45" s="115">
        <v>172</v>
      </c>
      <c r="L45" s="15">
        <f t="shared" si="7"/>
        <v>60.13986013986014</v>
      </c>
      <c r="M45" s="115">
        <v>111</v>
      </c>
      <c r="N45" s="15">
        <f t="shared" si="8"/>
        <v>38.81118881118881</v>
      </c>
      <c r="O45" s="11">
        <f t="shared" si="9"/>
        <v>3</v>
      </c>
      <c r="P45" s="15">
        <f t="shared" si="1"/>
        <v>1.048951048951049</v>
      </c>
      <c r="Q45" s="115">
        <v>3</v>
      </c>
      <c r="R45" s="15">
        <f t="shared" si="11"/>
        <v>1.048951048951049</v>
      </c>
      <c r="S45" s="115"/>
      <c r="T45" s="15"/>
      <c r="U45" s="11">
        <v>86</v>
      </c>
      <c r="V45" s="13">
        <f t="shared" si="10"/>
        <v>100</v>
      </c>
      <c r="W45" s="16"/>
      <c r="X45" s="16"/>
    </row>
    <row r="46" spans="1:24" s="17" customFormat="1" ht="12">
      <c r="A46" s="11">
        <v>39</v>
      </c>
      <c r="B46" s="12" t="s">
        <v>54</v>
      </c>
      <c r="C46" s="11">
        <f t="shared" si="2"/>
        <v>319</v>
      </c>
      <c r="D46" s="115">
        <v>7</v>
      </c>
      <c r="E46" s="13">
        <f t="shared" si="3"/>
        <v>2.19435736677116</v>
      </c>
      <c r="F46" s="115">
        <v>11</v>
      </c>
      <c r="G46" s="13">
        <f t="shared" si="4"/>
        <v>3.4482758620689653</v>
      </c>
      <c r="H46" s="14">
        <f t="shared" si="0"/>
        <v>301</v>
      </c>
      <c r="I46" s="14">
        <f t="shared" si="5"/>
        <v>290</v>
      </c>
      <c r="J46" s="15">
        <f t="shared" si="6"/>
        <v>96.34551495016612</v>
      </c>
      <c r="K46" s="115">
        <v>99</v>
      </c>
      <c r="L46" s="15">
        <f t="shared" si="7"/>
        <v>32.89036544850498</v>
      </c>
      <c r="M46" s="115">
        <v>191</v>
      </c>
      <c r="N46" s="15">
        <f t="shared" si="8"/>
        <v>63.45514950166113</v>
      </c>
      <c r="O46" s="11">
        <f t="shared" si="9"/>
        <v>11</v>
      </c>
      <c r="P46" s="15">
        <f t="shared" si="1"/>
        <v>3.654485049833887</v>
      </c>
      <c r="Q46" s="115">
        <v>11</v>
      </c>
      <c r="R46" s="15">
        <f t="shared" si="11"/>
        <v>3.654485049833887</v>
      </c>
      <c r="S46" s="115"/>
      <c r="T46" s="15"/>
      <c r="U46" s="11">
        <v>80</v>
      </c>
      <c r="V46" s="13">
        <f t="shared" si="10"/>
        <v>100</v>
      </c>
      <c r="W46" s="16"/>
      <c r="X46" s="16"/>
    </row>
    <row r="47" spans="1:24" s="17" customFormat="1" ht="12">
      <c r="A47" s="11">
        <v>40</v>
      </c>
      <c r="B47" s="12" t="s">
        <v>250</v>
      </c>
      <c r="C47" s="11">
        <f>D47+F47+H47</f>
        <v>30</v>
      </c>
      <c r="D47" s="115">
        <v>2</v>
      </c>
      <c r="E47" s="13">
        <f>(D47*100)/C47</f>
        <v>6.666666666666667</v>
      </c>
      <c r="F47" s="115">
        <v>1</v>
      </c>
      <c r="G47" s="13">
        <f>(F47*100)/C47</f>
        <v>3.3333333333333335</v>
      </c>
      <c r="H47" s="14">
        <f>I47+O47</f>
        <v>27</v>
      </c>
      <c r="I47" s="14">
        <f>K47+M47</f>
        <v>27</v>
      </c>
      <c r="J47" s="15">
        <f>(I47*100)/H47</f>
        <v>100</v>
      </c>
      <c r="K47" s="115">
        <v>11</v>
      </c>
      <c r="L47" s="15">
        <f>(K47*100)/H47</f>
        <v>40.74074074074074</v>
      </c>
      <c r="M47" s="115">
        <v>16</v>
      </c>
      <c r="N47" s="15">
        <f>(M47*100)/H47</f>
        <v>59.25925925925926</v>
      </c>
      <c r="O47" s="11">
        <f>Q47+S47</f>
        <v>0</v>
      </c>
      <c r="P47" s="15">
        <f>(O47*100)/H47</f>
        <v>0</v>
      </c>
      <c r="Q47" s="115"/>
      <c r="R47" s="15"/>
      <c r="S47" s="115"/>
      <c r="T47" s="15"/>
      <c r="U47" s="11">
        <v>11</v>
      </c>
      <c r="V47" s="13">
        <f>U47*100/(U47+W47)</f>
        <v>100</v>
      </c>
      <c r="W47" s="16"/>
      <c r="X47" s="16"/>
    </row>
    <row r="48" spans="1:24" s="17" customFormat="1" ht="12">
      <c r="A48" s="11">
        <v>41</v>
      </c>
      <c r="B48" s="12" t="s">
        <v>55</v>
      </c>
      <c r="C48" s="11">
        <f t="shared" si="2"/>
        <v>236</v>
      </c>
      <c r="D48" s="115">
        <v>1</v>
      </c>
      <c r="E48" s="13">
        <f t="shared" si="3"/>
        <v>0.423728813559322</v>
      </c>
      <c r="F48" s="115">
        <v>4</v>
      </c>
      <c r="G48" s="13">
        <f t="shared" si="4"/>
        <v>1.694915254237288</v>
      </c>
      <c r="H48" s="14">
        <f t="shared" si="0"/>
        <v>231</v>
      </c>
      <c r="I48" s="14">
        <f t="shared" si="5"/>
        <v>226</v>
      </c>
      <c r="J48" s="15">
        <f t="shared" si="6"/>
        <v>97.83549783549783</v>
      </c>
      <c r="K48" s="115">
        <v>108</v>
      </c>
      <c r="L48" s="15">
        <f t="shared" si="7"/>
        <v>46.753246753246756</v>
      </c>
      <c r="M48" s="115">
        <v>118</v>
      </c>
      <c r="N48" s="15">
        <f t="shared" si="8"/>
        <v>51.082251082251084</v>
      </c>
      <c r="O48" s="11">
        <f t="shared" si="9"/>
        <v>5</v>
      </c>
      <c r="P48" s="15">
        <f t="shared" si="1"/>
        <v>2.1645021645021645</v>
      </c>
      <c r="Q48" s="115">
        <v>3</v>
      </c>
      <c r="R48" s="15">
        <f t="shared" si="11"/>
        <v>1.2987012987012987</v>
      </c>
      <c r="S48" s="115">
        <v>2</v>
      </c>
      <c r="T48" s="15">
        <f>(S48*100)/H48</f>
        <v>0.8658008658008658</v>
      </c>
      <c r="U48" s="11">
        <v>37</v>
      </c>
      <c r="V48" s="13">
        <f t="shared" si="10"/>
        <v>100</v>
      </c>
      <c r="W48" s="16"/>
      <c r="X48" s="16"/>
    </row>
    <row r="49" spans="1:24" s="17" customFormat="1" ht="12">
      <c r="A49" s="11">
        <v>42</v>
      </c>
      <c r="B49" s="12" t="s">
        <v>56</v>
      </c>
      <c r="C49" s="11">
        <f t="shared" si="2"/>
        <v>439</v>
      </c>
      <c r="D49" s="115">
        <v>8</v>
      </c>
      <c r="E49" s="13">
        <f t="shared" si="3"/>
        <v>1.8223234624145785</v>
      </c>
      <c r="F49" s="115">
        <v>13</v>
      </c>
      <c r="G49" s="13">
        <f t="shared" si="4"/>
        <v>2.9612756264236904</v>
      </c>
      <c r="H49" s="14">
        <f t="shared" si="0"/>
        <v>418</v>
      </c>
      <c r="I49" s="14">
        <f t="shared" si="5"/>
        <v>409</v>
      </c>
      <c r="J49" s="15">
        <f t="shared" si="6"/>
        <v>97.8468899521531</v>
      </c>
      <c r="K49" s="115">
        <v>200</v>
      </c>
      <c r="L49" s="15">
        <f t="shared" si="7"/>
        <v>47.84688995215311</v>
      </c>
      <c r="M49" s="115">
        <v>209</v>
      </c>
      <c r="N49" s="15">
        <f t="shared" si="8"/>
        <v>50</v>
      </c>
      <c r="O49" s="11">
        <f t="shared" si="9"/>
        <v>9</v>
      </c>
      <c r="P49" s="15">
        <f t="shared" si="1"/>
        <v>2.15311004784689</v>
      </c>
      <c r="Q49" s="115">
        <v>3</v>
      </c>
      <c r="R49" s="15">
        <f t="shared" si="11"/>
        <v>0.7177033492822966</v>
      </c>
      <c r="S49" s="115">
        <v>6</v>
      </c>
      <c r="T49" s="15">
        <f>(S49*100)/H49</f>
        <v>1.4354066985645932</v>
      </c>
      <c r="U49" s="11">
        <v>85</v>
      </c>
      <c r="V49" s="13">
        <f t="shared" si="10"/>
        <v>100</v>
      </c>
      <c r="W49" s="16"/>
      <c r="X49" s="16"/>
    </row>
    <row r="50" spans="1:24" s="20" customFormat="1" ht="12">
      <c r="A50" s="11">
        <v>43</v>
      </c>
      <c r="B50" s="12" t="s">
        <v>57</v>
      </c>
      <c r="C50" s="11">
        <f t="shared" si="2"/>
        <v>149</v>
      </c>
      <c r="D50" s="115">
        <v>3</v>
      </c>
      <c r="E50" s="13">
        <f t="shared" si="3"/>
        <v>2.0134228187919465</v>
      </c>
      <c r="F50" s="115">
        <v>2</v>
      </c>
      <c r="G50" s="13">
        <f t="shared" si="4"/>
        <v>1.342281879194631</v>
      </c>
      <c r="H50" s="11">
        <f t="shared" si="0"/>
        <v>144</v>
      </c>
      <c r="I50" s="14">
        <f t="shared" si="5"/>
        <v>144</v>
      </c>
      <c r="J50" s="13">
        <f t="shared" si="6"/>
        <v>100</v>
      </c>
      <c r="K50" s="115">
        <v>58</v>
      </c>
      <c r="L50" s="15">
        <f t="shared" si="7"/>
        <v>40.27777777777778</v>
      </c>
      <c r="M50" s="115">
        <v>86</v>
      </c>
      <c r="N50" s="15">
        <f t="shared" si="8"/>
        <v>59.72222222222222</v>
      </c>
      <c r="O50" s="11">
        <f t="shared" si="9"/>
        <v>0</v>
      </c>
      <c r="P50" s="15">
        <f t="shared" si="1"/>
        <v>0</v>
      </c>
      <c r="Q50" s="115"/>
      <c r="R50" s="15"/>
      <c r="S50" s="115"/>
      <c r="T50" s="15"/>
      <c r="U50" s="11">
        <v>38</v>
      </c>
      <c r="V50" s="13">
        <f t="shared" si="10"/>
        <v>100</v>
      </c>
      <c r="W50" s="18"/>
      <c r="X50" s="18"/>
    </row>
    <row r="51" spans="1:24" s="20" customFormat="1" ht="12">
      <c r="A51" s="11">
        <v>44</v>
      </c>
      <c r="B51" s="12" t="s">
        <v>58</v>
      </c>
      <c r="C51" s="11">
        <f t="shared" si="2"/>
        <v>61</v>
      </c>
      <c r="D51" s="115">
        <v>1</v>
      </c>
      <c r="E51" s="13">
        <f t="shared" si="3"/>
        <v>1.639344262295082</v>
      </c>
      <c r="F51" s="115">
        <v>1</v>
      </c>
      <c r="G51" s="13">
        <f t="shared" si="4"/>
        <v>1.639344262295082</v>
      </c>
      <c r="H51" s="14">
        <f t="shared" si="0"/>
        <v>59</v>
      </c>
      <c r="I51" s="14">
        <f t="shared" si="5"/>
        <v>56</v>
      </c>
      <c r="J51" s="15">
        <f t="shared" si="6"/>
        <v>94.91525423728814</v>
      </c>
      <c r="K51" s="115">
        <v>29</v>
      </c>
      <c r="L51" s="15">
        <f t="shared" si="7"/>
        <v>49.152542372881356</v>
      </c>
      <c r="M51" s="115">
        <v>27</v>
      </c>
      <c r="N51" s="15">
        <f t="shared" si="8"/>
        <v>45.76271186440678</v>
      </c>
      <c r="O51" s="11">
        <f t="shared" si="9"/>
        <v>3</v>
      </c>
      <c r="P51" s="15">
        <f t="shared" si="1"/>
        <v>5.084745762711864</v>
      </c>
      <c r="Q51" s="115">
        <v>3</v>
      </c>
      <c r="R51" s="15">
        <f t="shared" si="11"/>
        <v>5.084745762711864</v>
      </c>
      <c r="S51" s="115"/>
      <c r="T51" s="15"/>
      <c r="U51" s="11">
        <v>27</v>
      </c>
      <c r="V51" s="13">
        <f t="shared" si="10"/>
        <v>100</v>
      </c>
      <c r="W51" s="18"/>
      <c r="X51" s="18"/>
    </row>
    <row r="52" spans="1:24" s="20" customFormat="1" ht="12">
      <c r="A52" s="11">
        <v>45</v>
      </c>
      <c r="B52" s="12" t="s">
        <v>59</v>
      </c>
      <c r="C52" s="11">
        <f t="shared" si="2"/>
        <v>54</v>
      </c>
      <c r="D52" s="115">
        <v>1</v>
      </c>
      <c r="E52" s="13">
        <f t="shared" si="3"/>
        <v>1.8518518518518519</v>
      </c>
      <c r="F52" s="115">
        <v>2</v>
      </c>
      <c r="G52" s="13">
        <f t="shared" si="4"/>
        <v>3.7037037037037037</v>
      </c>
      <c r="H52" s="14">
        <f t="shared" si="0"/>
        <v>51</v>
      </c>
      <c r="I52" s="14">
        <f t="shared" si="5"/>
        <v>50</v>
      </c>
      <c r="J52" s="15">
        <f t="shared" si="6"/>
        <v>98.03921568627452</v>
      </c>
      <c r="K52" s="115">
        <v>21</v>
      </c>
      <c r="L52" s="15">
        <f t="shared" si="7"/>
        <v>41.1764705882353</v>
      </c>
      <c r="M52" s="115">
        <v>29</v>
      </c>
      <c r="N52" s="15">
        <f t="shared" si="8"/>
        <v>56.86274509803921</v>
      </c>
      <c r="O52" s="11">
        <f t="shared" si="9"/>
        <v>1</v>
      </c>
      <c r="P52" s="15">
        <f t="shared" si="1"/>
        <v>1.9607843137254901</v>
      </c>
      <c r="Q52" s="115">
        <v>1</v>
      </c>
      <c r="R52" s="15">
        <f t="shared" si="11"/>
        <v>1.9607843137254901</v>
      </c>
      <c r="S52" s="115"/>
      <c r="T52" s="15"/>
      <c r="U52" s="11">
        <v>1</v>
      </c>
      <c r="V52" s="13">
        <f t="shared" si="10"/>
        <v>100</v>
      </c>
      <c r="W52" s="18"/>
      <c r="X52" s="18"/>
    </row>
    <row r="53" spans="1:24" s="17" customFormat="1" ht="12">
      <c r="A53" s="11">
        <v>46</v>
      </c>
      <c r="B53" s="12" t="s">
        <v>60</v>
      </c>
      <c r="C53" s="11">
        <f t="shared" si="2"/>
        <v>26</v>
      </c>
      <c r="D53" s="115"/>
      <c r="E53" s="13"/>
      <c r="F53" s="115">
        <v>1</v>
      </c>
      <c r="G53" s="13">
        <f t="shared" si="4"/>
        <v>3.8461538461538463</v>
      </c>
      <c r="H53" s="14">
        <f t="shared" si="0"/>
        <v>25</v>
      </c>
      <c r="I53" s="14">
        <f t="shared" si="5"/>
        <v>22</v>
      </c>
      <c r="J53" s="15">
        <f t="shared" si="6"/>
        <v>88</v>
      </c>
      <c r="K53" s="115">
        <v>9</v>
      </c>
      <c r="L53" s="15">
        <f t="shared" si="7"/>
        <v>36</v>
      </c>
      <c r="M53" s="115">
        <v>13</v>
      </c>
      <c r="N53" s="15">
        <f t="shared" si="8"/>
        <v>52</v>
      </c>
      <c r="O53" s="11">
        <f t="shared" si="9"/>
        <v>3</v>
      </c>
      <c r="P53" s="15">
        <f t="shared" si="1"/>
        <v>12</v>
      </c>
      <c r="Q53" s="115">
        <v>3</v>
      </c>
      <c r="R53" s="15">
        <f t="shared" si="11"/>
        <v>12</v>
      </c>
      <c r="S53" s="115"/>
      <c r="T53" s="15"/>
      <c r="U53" s="11">
        <v>5</v>
      </c>
      <c r="V53" s="13">
        <f t="shared" si="10"/>
        <v>100</v>
      </c>
      <c r="W53" s="16"/>
      <c r="X53" s="16"/>
    </row>
    <row r="54" spans="1:24" s="17" customFormat="1" ht="12">
      <c r="A54" s="11">
        <v>47</v>
      </c>
      <c r="B54" s="12" t="s">
        <v>61</v>
      </c>
      <c r="C54" s="11">
        <f>D54+F54+H54</f>
        <v>254</v>
      </c>
      <c r="D54" s="115">
        <v>8</v>
      </c>
      <c r="E54" s="13">
        <f>(D54*100)/C54</f>
        <v>3.1496062992125986</v>
      </c>
      <c r="F54" s="115">
        <v>11</v>
      </c>
      <c r="G54" s="13">
        <f>(F54*100)/C54</f>
        <v>4.330708661417323</v>
      </c>
      <c r="H54" s="14">
        <f t="shared" si="0"/>
        <v>235</v>
      </c>
      <c r="I54" s="14">
        <f t="shared" si="5"/>
        <v>233</v>
      </c>
      <c r="J54" s="15">
        <f>(I54*100)/H54</f>
        <v>99.14893617021276</v>
      </c>
      <c r="K54" s="115">
        <v>117</v>
      </c>
      <c r="L54" s="15">
        <f t="shared" si="7"/>
        <v>49.787234042553195</v>
      </c>
      <c r="M54" s="115">
        <v>116</v>
      </c>
      <c r="N54" s="15">
        <f t="shared" si="8"/>
        <v>49.361702127659576</v>
      </c>
      <c r="O54" s="11">
        <f t="shared" si="9"/>
        <v>2</v>
      </c>
      <c r="P54" s="15">
        <f t="shared" si="1"/>
        <v>0.851063829787234</v>
      </c>
      <c r="Q54" s="115">
        <v>1</v>
      </c>
      <c r="R54" s="15">
        <f t="shared" si="11"/>
        <v>0.425531914893617</v>
      </c>
      <c r="S54" s="115">
        <v>1</v>
      </c>
      <c r="T54" s="15">
        <f>(S54*100)/H54</f>
        <v>0.425531914893617</v>
      </c>
      <c r="U54" s="11">
        <v>16</v>
      </c>
      <c r="V54" s="13">
        <f t="shared" si="10"/>
        <v>100</v>
      </c>
      <c r="W54" s="16"/>
      <c r="X54" s="16"/>
    </row>
    <row r="55" spans="1:24" s="17" customFormat="1" ht="12">
      <c r="A55" s="11">
        <v>48</v>
      </c>
      <c r="B55" s="12" t="s">
        <v>62</v>
      </c>
      <c r="C55" s="11">
        <f t="shared" si="2"/>
        <v>109</v>
      </c>
      <c r="D55" s="115"/>
      <c r="E55" s="13"/>
      <c r="F55" s="115">
        <v>1</v>
      </c>
      <c r="G55" s="13">
        <f t="shared" si="4"/>
        <v>0.9174311926605505</v>
      </c>
      <c r="H55" s="14">
        <f t="shared" si="0"/>
        <v>108</v>
      </c>
      <c r="I55" s="14">
        <f t="shared" si="5"/>
        <v>108</v>
      </c>
      <c r="J55" s="15">
        <f t="shared" si="6"/>
        <v>100</v>
      </c>
      <c r="K55" s="115">
        <v>59</v>
      </c>
      <c r="L55" s="15">
        <f t="shared" si="7"/>
        <v>54.629629629629626</v>
      </c>
      <c r="M55" s="115">
        <v>49</v>
      </c>
      <c r="N55" s="15">
        <f t="shared" si="8"/>
        <v>45.370370370370374</v>
      </c>
      <c r="O55" s="11">
        <f t="shared" si="9"/>
        <v>0</v>
      </c>
      <c r="P55" s="15">
        <f t="shared" si="1"/>
        <v>0</v>
      </c>
      <c r="Q55" s="115"/>
      <c r="R55" s="15"/>
      <c r="S55" s="115"/>
      <c r="T55" s="15"/>
      <c r="U55" s="11">
        <v>24</v>
      </c>
      <c r="V55" s="13">
        <f t="shared" si="10"/>
        <v>100</v>
      </c>
      <c r="W55" s="16"/>
      <c r="X55" s="16"/>
    </row>
    <row r="56" spans="1:24" s="17" customFormat="1" ht="12">
      <c r="A56" s="11">
        <v>49</v>
      </c>
      <c r="B56" s="12" t="s">
        <v>63</v>
      </c>
      <c r="C56" s="11">
        <f t="shared" si="2"/>
        <v>46</v>
      </c>
      <c r="D56" s="115"/>
      <c r="E56" s="13"/>
      <c r="F56" s="115">
        <v>4</v>
      </c>
      <c r="G56" s="13">
        <f t="shared" si="4"/>
        <v>8.695652173913043</v>
      </c>
      <c r="H56" s="14">
        <f t="shared" si="0"/>
        <v>42</v>
      </c>
      <c r="I56" s="14">
        <f t="shared" si="5"/>
        <v>41</v>
      </c>
      <c r="J56" s="15">
        <f t="shared" si="6"/>
        <v>97.61904761904762</v>
      </c>
      <c r="K56" s="115">
        <v>5</v>
      </c>
      <c r="L56" s="15">
        <f t="shared" si="7"/>
        <v>11.904761904761905</v>
      </c>
      <c r="M56" s="115">
        <v>36</v>
      </c>
      <c r="N56" s="15">
        <f t="shared" si="8"/>
        <v>85.71428571428571</v>
      </c>
      <c r="O56" s="11">
        <f t="shared" si="9"/>
        <v>1</v>
      </c>
      <c r="P56" s="15">
        <f t="shared" si="1"/>
        <v>2.380952380952381</v>
      </c>
      <c r="Q56" s="115"/>
      <c r="R56" s="15"/>
      <c r="S56" s="115">
        <v>1</v>
      </c>
      <c r="T56" s="15">
        <f>(S56*100)/H56</f>
        <v>2.380952380952381</v>
      </c>
      <c r="U56" s="11">
        <v>2</v>
      </c>
      <c r="V56" s="13">
        <f t="shared" si="10"/>
        <v>100</v>
      </c>
      <c r="W56" s="16"/>
      <c r="X56" s="16"/>
    </row>
    <row r="57" spans="1:24" s="17" customFormat="1" ht="12">
      <c r="A57" s="11">
        <v>50</v>
      </c>
      <c r="B57" s="12" t="s">
        <v>64</v>
      </c>
      <c r="C57" s="11">
        <f t="shared" si="2"/>
        <v>58</v>
      </c>
      <c r="D57" s="115"/>
      <c r="E57" s="13"/>
      <c r="F57" s="115">
        <v>1</v>
      </c>
      <c r="G57" s="13">
        <f t="shared" si="4"/>
        <v>1.7241379310344827</v>
      </c>
      <c r="H57" s="14">
        <f t="shared" si="0"/>
        <v>57</v>
      </c>
      <c r="I57" s="14">
        <f t="shared" si="5"/>
        <v>57</v>
      </c>
      <c r="J57" s="15">
        <f t="shared" si="6"/>
        <v>100</v>
      </c>
      <c r="K57" s="115">
        <v>31</v>
      </c>
      <c r="L57" s="15">
        <f t="shared" si="7"/>
        <v>54.3859649122807</v>
      </c>
      <c r="M57" s="115">
        <v>26</v>
      </c>
      <c r="N57" s="15">
        <f t="shared" si="8"/>
        <v>45.6140350877193</v>
      </c>
      <c r="O57" s="11">
        <f t="shared" si="9"/>
        <v>0</v>
      </c>
      <c r="P57" s="15">
        <f t="shared" si="1"/>
        <v>0</v>
      </c>
      <c r="Q57" s="115"/>
      <c r="R57" s="15"/>
      <c r="S57" s="115"/>
      <c r="T57" s="15"/>
      <c r="U57" s="11">
        <v>5</v>
      </c>
      <c r="V57" s="13">
        <f t="shared" si="10"/>
        <v>100</v>
      </c>
      <c r="W57" s="16"/>
      <c r="X57" s="16"/>
    </row>
    <row r="58" spans="1:24" s="17" customFormat="1" ht="12">
      <c r="A58" s="11">
        <v>51</v>
      </c>
      <c r="B58" s="12" t="s">
        <v>65</v>
      </c>
      <c r="C58" s="11">
        <f t="shared" si="2"/>
        <v>74</v>
      </c>
      <c r="D58" s="115">
        <v>2</v>
      </c>
      <c r="E58" s="13">
        <f t="shared" si="3"/>
        <v>2.7027027027027026</v>
      </c>
      <c r="F58" s="115">
        <v>2</v>
      </c>
      <c r="G58" s="13">
        <f t="shared" si="4"/>
        <v>2.7027027027027026</v>
      </c>
      <c r="H58" s="14">
        <f t="shared" si="0"/>
        <v>70</v>
      </c>
      <c r="I58" s="14">
        <f t="shared" si="5"/>
        <v>70</v>
      </c>
      <c r="J58" s="15">
        <f t="shared" si="6"/>
        <v>100</v>
      </c>
      <c r="K58" s="115">
        <v>45</v>
      </c>
      <c r="L58" s="15">
        <f t="shared" si="7"/>
        <v>64.28571428571429</v>
      </c>
      <c r="M58" s="115">
        <v>25</v>
      </c>
      <c r="N58" s="15">
        <f t="shared" si="8"/>
        <v>35.714285714285715</v>
      </c>
      <c r="O58" s="11">
        <f t="shared" si="9"/>
        <v>0</v>
      </c>
      <c r="P58" s="15">
        <f t="shared" si="1"/>
        <v>0</v>
      </c>
      <c r="Q58" s="115"/>
      <c r="R58" s="15"/>
      <c r="S58" s="115"/>
      <c r="T58" s="15"/>
      <c r="U58" s="11">
        <v>31</v>
      </c>
      <c r="V58" s="13">
        <f t="shared" si="10"/>
        <v>100</v>
      </c>
      <c r="W58" s="16"/>
      <c r="X58" s="16"/>
    </row>
    <row r="59" spans="1:24" s="17" customFormat="1" ht="12">
      <c r="A59" s="11">
        <v>52</v>
      </c>
      <c r="B59" s="12" t="s">
        <v>66</v>
      </c>
      <c r="C59" s="11">
        <f t="shared" si="2"/>
        <v>32</v>
      </c>
      <c r="D59" s="115"/>
      <c r="E59" s="13"/>
      <c r="F59" s="115"/>
      <c r="G59" s="13"/>
      <c r="H59" s="14">
        <f t="shared" si="0"/>
        <v>32</v>
      </c>
      <c r="I59" s="14">
        <f t="shared" si="5"/>
        <v>32</v>
      </c>
      <c r="J59" s="15">
        <f t="shared" si="6"/>
        <v>100</v>
      </c>
      <c r="K59" s="115">
        <v>19</v>
      </c>
      <c r="L59" s="15">
        <f t="shared" si="7"/>
        <v>59.375</v>
      </c>
      <c r="M59" s="115">
        <v>13</v>
      </c>
      <c r="N59" s="15">
        <f t="shared" si="8"/>
        <v>40.625</v>
      </c>
      <c r="O59" s="11">
        <f t="shared" si="9"/>
        <v>0</v>
      </c>
      <c r="P59" s="15">
        <f t="shared" si="1"/>
        <v>0</v>
      </c>
      <c r="Q59" s="115"/>
      <c r="R59" s="15"/>
      <c r="S59" s="115"/>
      <c r="T59" s="15"/>
      <c r="U59" s="11">
        <v>8</v>
      </c>
      <c r="V59" s="13">
        <f t="shared" si="10"/>
        <v>100</v>
      </c>
      <c r="W59" s="16"/>
      <c r="X59" s="16"/>
    </row>
    <row r="60" spans="1:24" s="17" customFormat="1" ht="12">
      <c r="A60" s="11">
        <v>53</v>
      </c>
      <c r="B60" s="12" t="s">
        <v>67</v>
      </c>
      <c r="C60" s="11">
        <f t="shared" si="2"/>
        <v>334</v>
      </c>
      <c r="D60" s="115">
        <v>2</v>
      </c>
      <c r="E60" s="13">
        <f t="shared" si="3"/>
        <v>0.5988023952095808</v>
      </c>
      <c r="F60" s="115">
        <v>7</v>
      </c>
      <c r="G60" s="13">
        <f t="shared" si="4"/>
        <v>2.095808383233533</v>
      </c>
      <c r="H60" s="14">
        <f t="shared" si="0"/>
        <v>325</v>
      </c>
      <c r="I60" s="14">
        <f t="shared" si="5"/>
        <v>319</v>
      </c>
      <c r="J60" s="15">
        <f t="shared" si="6"/>
        <v>98.15384615384616</v>
      </c>
      <c r="K60" s="115">
        <v>107</v>
      </c>
      <c r="L60" s="15">
        <f t="shared" si="7"/>
        <v>32.92307692307692</v>
      </c>
      <c r="M60" s="115">
        <v>212</v>
      </c>
      <c r="N60" s="15">
        <f t="shared" si="8"/>
        <v>65.23076923076923</v>
      </c>
      <c r="O60" s="11">
        <f t="shared" si="9"/>
        <v>6</v>
      </c>
      <c r="P60" s="15">
        <f t="shared" si="1"/>
        <v>1.8461538461538463</v>
      </c>
      <c r="Q60" s="115">
        <v>6</v>
      </c>
      <c r="R60" s="15">
        <f t="shared" si="11"/>
        <v>1.8461538461538463</v>
      </c>
      <c r="S60" s="115"/>
      <c r="T60" s="15"/>
      <c r="U60" s="11">
        <v>42</v>
      </c>
      <c r="V60" s="13">
        <f t="shared" si="10"/>
        <v>100</v>
      </c>
      <c r="W60" s="16"/>
      <c r="X60" s="16"/>
    </row>
    <row r="61" spans="1:24" s="17" customFormat="1" ht="12">
      <c r="A61" s="11">
        <v>53</v>
      </c>
      <c r="B61" s="12" t="s">
        <v>68</v>
      </c>
      <c r="C61" s="11">
        <f t="shared" si="2"/>
        <v>413</v>
      </c>
      <c r="D61" s="115">
        <v>3</v>
      </c>
      <c r="E61" s="13">
        <f t="shared" si="3"/>
        <v>0.7263922518159807</v>
      </c>
      <c r="F61" s="115">
        <v>28</v>
      </c>
      <c r="G61" s="13">
        <f t="shared" si="4"/>
        <v>6.779661016949152</v>
      </c>
      <c r="H61" s="14">
        <f t="shared" si="0"/>
        <v>382</v>
      </c>
      <c r="I61" s="14">
        <f t="shared" si="5"/>
        <v>381</v>
      </c>
      <c r="J61" s="15">
        <f t="shared" si="6"/>
        <v>99.73821989528795</v>
      </c>
      <c r="K61" s="115">
        <v>130</v>
      </c>
      <c r="L61" s="15">
        <f t="shared" si="7"/>
        <v>34.031413612565444</v>
      </c>
      <c r="M61" s="115">
        <v>251</v>
      </c>
      <c r="N61" s="15">
        <f t="shared" si="8"/>
        <v>65.70680628272251</v>
      </c>
      <c r="O61" s="11">
        <f t="shared" si="9"/>
        <v>1</v>
      </c>
      <c r="P61" s="15">
        <f t="shared" si="1"/>
        <v>0.2617801047120419</v>
      </c>
      <c r="Q61" s="115">
        <v>1</v>
      </c>
      <c r="R61" s="15">
        <f t="shared" si="11"/>
        <v>0.2617801047120419</v>
      </c>
      <c r="S61" s="115"/>
      <c r="T61" s="15"/>
      <c r="U61" s="11">
        <v>89</v>
      </c>
      <c r="V61" s="13">
        <f t="shared" si="10"/>
        <v>100</v>
      </c>
      <c r="W61" s="16"/>
      <c r="X61" s="16"/>
    </row>
    <row r="62" spans="1:24" s="17" customFormat="1" ht="12">
      <c r="A62" s="14">
        <v>54</v>
      </c>
      <c r="B62" s="12" t="s">
        <v>69</v>
      </c>
      <c r="C62" s="11">
        <f t="shared" si="2"/>
        <v>236</v>
      </c>
      <c r="D62" s="115">
        <v>5</v>
      </c>
      <c r="E62" s="13">
        <f t="shared" si="3"/>
        <v>2.1186440677966103</v>
      </c>
      <c r="F62" s="115">
        <v>12</v>
      </c>
      <c r="G62" s="13">
        <f t="shared" si="4"/>
        <v>5.084745762711864</v>
      </c>
      <c r="H62" s="14">
        <f t="shared" si="0"/>
        <v>219</v>
      </c>
      <c r="I62" s="14">
        <f t="shared" si="5"/>
        <v>217</v>
      </c>
      <c r="J62" s="15">
        <f t="shared" si="6"/>
        <v>99.08675799086758</v>
      </c>
      <c r="K62" s="115">
        <v>88</v>
      </c>
      <c r="L62" s="15">
        <f t="shared" si="7"/>
        <v>40.182648401826484</v>
      </c>
      <c r="M62" s="115">
        <v>129</v>
      </c>
      <c r="N62" s="15">
        <f t="shared" si="8"/>
        <v>58.9041095890411</v>
      </c>
      <c r="O62" s="11">
        <f t="shared" si="9"/>
        <v>2</v>
      </c>
      <c r="P62" s="15">
        <f t="shared" si="1"/>
        <v>0.91324200913242</v>
      </c>
      <c r="Q62" s="115">
        <v>2</v>
      </c>
      <c r="R62" s="15">
        <f t="shared" si="11"/>
        <v>0.91324200913242</v>
      </c>
      <c r="S62" s="115"/>
      <c r="T62" s="15"/>
      <c r="U62" s="11">
        <v>65</v>
      </c>
      <c r="V62" s="13">
        <f t="shared" si="10"/>
        <v>100</v>
      </c>
      <c r="W62" s="16"/>
      <c r="X62" s="16"/>
    </row>
    <row r="63" spans="1:24" s="17" customFormat="1" ht="12">
      <c r="A63" s="14">
        <v>55</v>
      </c>
      <c r="B63" s="12" t="s">
        <v>70</v>
      </c>
      <c r="C63" s="11">
        <f t="shared" si="2"/>
        <v>281</v>
      </c>
      <c r="D63" s="115">
        <v>2</v>
      </c>
      <c r="E63" s="13">
        <f t="shared" si="3"/>
        <v>0.7117437722419929</v>
      </c>
      <c r="F63" s="115">
        <v>5</v>
      </c>
      <c r="G63" s="13">
        <f t="shared" si="4"/>
        <v>1.7793594306049823</v>
      </c>
      <c r="H63" s="14">
        <f t="shared" si="0"/>
        <v>274</v>
      </c>
      <c r="I63" s="14">
        <f t="shared" si="5"/>
        <v>267</v>
      </c>
      <c r="J63" s="15">
        <f t="shared" si="6"/>
        <v>97.44525547445255</v>
      </c>
      <c r="K63" s="115">
        <v>92</v>
      </c>
      <c r="L63" s="15">
        <f t="shared" si="7"/>
        <v>33.57664233576642</v>
      </c>
      <c r="M63" s="115">
        <v>175</v>
      </c>
      <c r="N63" s="15">
        <f t="shared" si="8"/>
        <v>63.86861313868613</v>
      </c>
      <c r="O63" s="11">
        <f t="shared" si="9"/>
        <v>7</v>
      </c>
      <c r="P63" s="15">
        <f t="shared" si="1"/>
        <v>2.5547445255474455</v>
      </c>
      <c r="Q63" s="115">
        <v>7</v>
      </c>
      <c r="R63" s="15">
        <f t="shared" si="11"/>
        <v>2.5547445255474455</v>
      </c>
      <c r="S63" s="115"/>
      <c r="T63" s="15"/>
      <c r="U63" s="11">
        <v>57</v>
      </c>
      <c r="V63" s="13">
        <f t="shared" si="10"/>
        <v>100</v>
      </c>
      <c r="W63" s="16"/>
      <c r="X63" s="16"/>
    </row>
    <row r="64" spans="1:24" s="17" customFormat="1" ht="12">
      <c r="A64" s="14">
        <v>56</v>
      </c>
      <c r="B64" s="12" t="s">
        <v>71</v>
      </c>
      <c r="C64" s="11">
        <f t="shared" si="2"/>
        <v>325</v>
      </c>
      <c r="D64" s="115">
        <v>1</v>
      </c>
      <c r="E64" s="13">
        <f t="shared" si="3"/>
        <v>0.3076923076923077</v>
      </c>
      <c r="F64" s="115">
        <v>14</v>
      </c>
      <c r="G64" s="13">
        <f t="shared" si="4"/>
        <v>4.3076923076923075</v>
      </c>
      <c r="H64" s="14">
        <f t="shared" si="0"/>
        <v>310</v>
      </c>
      <c r="I64" s="14">
        <f t="shared" si="5"/>
        <v>307</v>
      </c>
      <c r="J64" s="15">
        <f t="shared" si="6"/>
        <v>99.03225806451613</v>
      </c>
      <c r="K64" s="115">
        <v>98</v>
      </c>
      <c r="L64" s="15">
        <f t="shared" si="7"/>
        <v>31.612903225806452</v>
      </c>
      <c r="M64" s="115">
        <v>209</v>
      </c>
      <c r="N64" s="15">
        <f t="shared" si="8"/>
        <v>67.41935483870968</v>
      </c>
      <c r="O64" s="11">
        <f t="shared" si="9"/>
        <v>3</v>
      </c>
      <c r="P64" s="15">
        <f t="shared" si="1"/>
        <v>0.967741935483871</v>
      </c>
      <c r="Q64" s="115">
        <v>3</v>
      </c>
      <c r="R64" s="15">
        <f t="shared" si="11"/>
        <v>0.967741935483871</v>
      </c>
      <c r="S64" s="115"/>
      <c r="T64" s="15"/>
      <c r="U64" s="11">
        <v>52</v>
      </c>
      <c r="V64" s="13">
        <f t="shared" si="10"/>
        <v>100</v>
      </c>
      <c r="W64" s="16"/>
      <c r="X64" s="16"/>
    </row>
    <row r="65" spans="1:24" s="17" customFormat="1" ht="12">
      <c r="A65" s="14">
        <v>57</v>
      </c>
      <c r="B65" s="12" t="s">
        <v>72</v>
      </c>
      <c r="C65" s="11">
        <f t="shared" si="2"/>
        <v>301</v>
      </c>
      <c r="D65" s="115">
        <v>1</v>
      </c>
      <c r="E65" s="13">
        <f t="shared" si="3"/>
        <v>0.33222591362126247</v>
      </c>
      <c r="F65" s="115">
        <v>12</v>
      </c>
      <c r="G65" s="13">
        <f t="shared" si="4"/>
        <v>3.9867109634551494</v>
      </c>
      <c r="H65" s="14">
        <f t="shared" si="0"/>
        <v>288</v>
      </c>
      <c r="I65" s="14">
        <f t="shared" si="5"/>
        <v>282</v>
      </c>
      <c r="J65" s="15">
        <f t="shared" si="6"/>
        <v>97.91666666666667</v>
      </c>
      <c r="K65" s="115">
        <v>124</v>
      </c>
      <c r="L65" s="15">
        <f t="shared" si="7"/>
        <v>43.05555555555556</v>
      </c>
      <c r="M65" s="115">
        <v>158</v>
      </c>
      <c r="N65" s="15">
        <f t="shared" si="8"/>
        <v>54.861111111111114</v>
      </c>
      <c r="O65" s="11">
        <f t="shared" si="9"/>
        <v>6</v>
      </c>
      <c r="P65" s="15">
        <f t="shared" si="1"/>
        <v>2.0833333333333335</v>
      </c>
      <c r="Q65" s="115">
        <v>6</v>
      </c>
      <c r="R65" s="15">
        <f t="shared" si="11"/>
        <v>2.0833333333333335</v>
      </c>
      <c r="S65" s="115"/>
      <c r="T65" s="15"/>
      <c r="U65" s="11">
        <v>45</v>
      </c>
      <c r="V65" s="13">
        <f t="shared" si="10"/>
        <v>100</v>
      </c>
      <c r="W65" s="16"/>
      <c r="X65" s="16"/>
    </row>
    <row r="66" spans="1:24" s="17" customFormat="1" ht="12">
      <c r="A66" s="14">
        <v>58</v>
      </c>
      <c r="B66" s="12" t="s">
        <v>73</v>
      </c>
      <c r="C66" s="11">
        <f t="shared" si="2"/>
        <v>241</v>
      </c>
      <c r="D66" s="115">
        <v>1</v>
      </c>
      <c r="E66" s="13">
        <f t="shared" si="3"/>
        <v>0.4149377593360996</v>
      </c>
      <c r="F66" s="115">
        <v>10</v>
      </c>
      <c r="G66" s="13">
        <f t="shared" si="4"/>
        <v>4.149377593360996</v>
      </c>
      <c r="H66" s="14">
        <f t="shared" si="0"/>
        <v>230</v>
      </c>
      <c r="I66" s="14">
        <f t="shared" si="5"/>
        <v>224</v>
      </c>
      <c r="J66" s="15">
        <f t="shared" si="6"/>
        <v>97.3913043478261</v>
      </c>
      <c r="K66" s="115">
        <v>71</v>
      </c>
      <c r="L66" s="15">
        <f t="shared" si="7"/>
        <v>30.869565217391305</v>
      </c>
      <c r="M66" s="115">
        <v>153</v>
      </c>
      <c r="N66" s="15">
        <f t="shared" si="8"/>
        <v>66.52173913043478</v>
      </c>
      <c r="O66" s="11">
        <f t="shared" si="9"/>
        <v>6</v>
      </c>
      <c r="P66" s="15">
        <f t="shared" si="1"/>
        <v>2.608695652173913</v>
      </c>
      <c r="Q66" s="115">
        <v>6</v>
      </c>
      <c r="R66" s="15">
        <f t="shared" si="11"/>
        <v>2.608695652173913</v>
      </c>
      <c r="S66" s="115"/>
      <c r="T66" s="15"/>
      <c r="U66" s="11">
        <v>73</v>
      </c>
      <c r="V66" s="13">
        <f t="shared" si="10"/>
        <v>100</v>
      </c>
      <c r="W66" s="16"/>
      <c r="X66" s="16"/>
    </row>
    <row r="67" spans="1:24" s="17" customFormat="1" ht="12">
      <c r="A67" s="14">
        <v>59</v>
      </c>
      <c r="B67" s="12" t="s">
        <v>74</v>
      </c>
      <c r="C67" s="11">
        <f t="shared" si="2"/>
        <v>373</v>
      </c>
      <c r="D67" s="115">
        <v>1</v>
      </c>
      <c r="E67" s="13">
        <f t="shared" si="3"/>
        <v>0.2680965147453083</v>
      </c>
      <c r="F67" s="115">
        <v>17</v>
      </c>
      <c r="G67" s="13">
        <f t="shared" si="4"/>
        <v>4.557640750670242</v>
      </c>
      <c r="H67" s="14">
        <f t="shared" si="0"/>
        <v>355</v>
      </c>
      <c r="I67" s="14">
        <f t="shared" si="5"/>
        <v>350</v>
      </c>
      <c r="J67" s="15">
        <f t="shared" si="6"/>
        <v>98.59154929577464</v>
      </c>
      <c r="K67" s="115">
        <v>103</v>
      </c>
      <c r="L67" s="15">
        <f t="shared" si="7"/>
        <v>29.014084507042252</v>
      </c>
      <c r="M67" s="115">
        <v>247</v>
      </c>
      <c r="N67" s="15">
        <f t="shared" si="8"/>
        <v>69.5774647887324</v>
      </c>
      <c r="O67" s="11">
        <f t="shared" si="9"/>
        <v>5</v>
      </c>
      <c r="P67" s="15">
        <f t="shared" si="1"/>
        <v>1.408450704225352</v>
      </c>
      <c r="Q67" s="115">
        <v>5</v>
      </c>
      <c r="R67" s="15">
        <f t="shared" si="11"/>
        <v>1.408450704225352</v>
      </c>
      <c r="S67" s="115"/>
      <c r="T67" s="15"/>
      <c r="U67" s="11">
        <v>30</v>
      </c>
      <c r="V67" s="13">
        <f t="shared" si="10"/>
        <v>100</v>
      </c>
      <c r="W67" s="16"/>
      <c r="X67" s="16"/>
    </row>
    <row r="68" spans="1:24" s="17" customFormat="1" ht="12">
      <c r="A68" s="14">
        <v>60</v>
      </c>
      <c r="B68" s="12" t="s">
        <v>75</v>
      </c>
      <c r="C68" s="11">
        <f t="shared" si="2"/>
        <v>358</v>
      </c>
      <c r="D68" s="115">
        <v>2</v>
      </c>
      <c r="E68" s="13">
        <f t="shared" si="3"/>
        <v>0.5586592178770949</v>
      </c>
      <c r="F68" s="115">
        <v>15</v>
      </c>
      <c r="G68" s="13">
        <f t="shared" si="4"/>
        <v>4.189944134078212</v>
      </c>
      <c r="H68" s="14">
        <f t="shared" si="0"/>
        <v>341</v>
      </c>
      <c r="I68" s="14">
        <f t="shared" si="5"/>
        <v>337</v>
      </c>
      <c r="J68" s="15">
        <f t="shared" si="6"/>
        <v>98.82697947214076</v>
      </c>
      <c r="K68" s="115">
        <v>111</v>
      </c>
      <c r="L68" s="15">
        <f t="shared" si="7"/>
        <v>32.551319648093845</v>
      </c>
      <c r="M68" s="115">
        <v>226</v>
      </c>
      <c r="N68" s="15">
        <f t="shared" si="8"/>
        <v>66.27565982404693</v>
      </c>
      <c r="O68" s="11">
        <f t="shared" si="9"/>
        <v>4</v>
      </c>
      <c r="P68" s="15">
        <f t="shared" si="1"/>
        <v>1.1730205278592376</v>
      </c>
      <c r="Q68" s="115">
        <v>4</v>
      </c>
      <c r="R68" s="15">
        <f t="shared" si="11"/>
        <v>1.1730205278592376</v>
      </c>
      <c r="S68" s="115"/>
      <c r="T68" s="15"/>
      <c r="U68" s="11">
        <v>38</v>
      </c>
      <c r="V68" s="13">
        <f t="shared" si="10"/>
        <v>100</v>
      </c>
      <c r="W68" s="16"/>
      <c r="X68" s="16"/>
    </row>
    <row r="69" spans="1:24" s="17" customFormat="1" ht="12">
      <c r="A69" s="241" t="s">
        <v>76</v>
      </c>
      <c r="B69" s="241"/>
      <c r="C69" s="21">
        <f>D69+F69+H69</f>
        <v>7700</v>
      </c>
      <c r="D69" s="21">
        <f>SUM(D8:D68)</f>
        <v>80</v>
      </c>
      <c r="E69" s="22">
        <f t="shared" si="3"/>
        <v>1.0389610389610389</v>
      </c>
      <c r="F69" s="21">
        <f>SUM(F8:F68)</f>
        <v>257</v>
      </c>
      <c r="G69" s="22">
        <f t="shared" si="4"/>
        <v>3.3376623376623376</v>
      </c>
      <c r="H69" s="21">
        <f t="shared" si="0"/>
        <v>7363</v>
      </c>
      <c r="I69" s="21">
        <f>K69+M69</f>
        <v>7241</v>
      </c>
      <c r="J69" s="22">
        <f t="shared" si="6"/>
        <v>98.34306668477522</v>
      </c>
      <c r="K69" s="21">
        <f>SUM(K8:K68)</f>
        <v>2836</v>
      </c>
      <c r="L69" s="22">
        <f t="shared" si="7"/>
        <v>38.51690886866766</v>
      </c>
      <c r="M69" s="21">
        <f>SUM(M8:M68)</f>
        <v>4405</v>
      </c>
      <c r="N69" s="22">
        <f t="shared" si="8"/>
        <v>59.82615781610757</v>
      </c>
      <c r="O69" s="21">
        <f>SUM(O8:O68)</f>
        <v>122</v>
      </c>
      <c r="P69" s="22">
        <f t="shared" si="1"/>
        <v>1.6569333152247725</v>
      </c>
      <c r="Q69" s="21">
        <f>SUM(Q8:Q68)</f>
        <v>108</v>
      </c>
      <c r="R69" s="22">
        <f t="shared" si="11"/>
        <v>1.4667934265924216</v>
      </c>
      <c r="S69" s="21">
        <f>SUM(S8:S68)</f>
        <v>14</v>
      </c>
      <c r="T69" s="22">
        <f>(S69*100)/H69</f>
        <v>0.19013988863235096</v>
      </c>
      <c r="U69" s="21">
        <f>SUM(U8:U68)</f>
        <v>1334</v>
      </c>
      <c r="V69" s="22">
        <f t="shared" si="10"/>
        <v>100</v>
      </c>
      <c r="W69" s="21">
        <f>SUM(W8:W68)</f>
        <v>0</v>
      </c>
      <c r="X69" s="16"/>
    </row>
    <row r="70" spans="3:22" s="17" customFormat="1" ht="12"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3:22" s="17" customFormat="1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3:22" s="17" customFormat="1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</sheetData>
  <sheetProtection/>
  <autoFilter ref="A7:X7"/>
  <mergeCells count="21">
    <mergeCell ref="W4:X5"/>
    <mergeCell ref="Q4:T4"/>
    <mergeCell ref="S5:T5"/>
    <mergeCell ref="Q5:R5"/>
    <mergeCell ref="R1:V1"/>
    <mergeCell ref="A2:X2"/>
    <mergeCell ref="H3:N3"/>
    <mergeCell ref="A4:A6"/>
    <mergeCell ref="B4:B6"/>
    <mergeCell ref="K4:N4"/>
    <mergeCell ref="U4:V5"/>
    <mergeCell ref="D4:G4"/>
    <mergeCell ref="M5:N5"/>
    <mergeCell ref="O4:P5"/>
    <mergeCell ref="A69:B69"/>
    <mergeCell ref="D5:E5"/>
    <mergeCell ref="F5:G5"/>
    <mergeCell ref="K5:L5"/>
    <mergeCell ref="H4:H6"/>
    <mergeCell ref="I4:J5"/>
    <mergeCell ref="C4:C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X2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7.57421875" style="2" customWidth="1"/>
    <col min="4" max="7" width="5.28125" style="2" customWidth="1"/>
    <col min="8" max="8" width="8.140625" style="2" customWidth="1"/>
    <col min="9" max="9" width="5.8515625" style="2" customWidth="1"/>
    <col min="10" max="10" width="5.28125" style="2" customWidth="1"/>
    <col min="11" max="11" width="4.7109375" style="2" customWidth="1"/>
    <col min="12" max="12" width="5.00390625" style="2" customWidth="1"/>
    <col min="13" max="13" width="5.7109375" style="2" customWidth="1"/>
    <col min="14" max="14" width="4.7109375" style="2" customWidth="1"/>
    <col min="15" max="16" width="5.7109375" style="2" customWidth="1"/>
    <col min="17" max="20" width="5.421875" style="2" customWidth="1"/>
    <col min="21" max="22" width="5.57421875" style="2" customWidth="1"/>
    <col min="23" max="24" width="6.140625" style="1" customWidth="1"/>
    <col min="25" max="16384" width="9.140625" style="1" customWidth="1"/>
  </cols>
  <sheetData>
    <row r="1" spans="18:22" ht="15.75">
      <c r="R1" s="246"/>
      <c r="S1" s="246"/>
      <c r="T1" s="246"/>
      <c r="U1" s="246"/>
      <c r="V1" s="246"/>
    </row>
    <row r="2" spans="1:24" ht="31.5" customHeight="1">
      <c r="A2" s="250" t="s">
        <v>355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3:14" ht="7.5" customHeight="1">
      <c r="C3" s="3"/>
      <c r="D3" s="3"/>
      <c r="E3" s="3"/>
      <c r="F3" s="3"/>
      <c r="G3" s="3"/>
      <c r="H3" s="248"/>
      <c r="I3" s="248"/>
      <c r="J3" s="248"/>
      <c r="K3" s="248"/>
      <c r="L3" s="248"/>
      <c r="M3" s="248"/>
      <c r="N3" s="248"/>
    </row>
    <row r="4" spans="1:24" s="7" customFormat="1" ht="36" customHeight="1">
      <c r="A4" s="249" t="s">
        <v>0</v>
      </c>
      <c r="B4" s="249" t="s">
        <v>330</v>
      </c>
      <c r="C4" s="243" t="s">
        <v>1</v>
      </c>
      <c r="D4" s="242" t="s">
        <v>2</v>
      </c>
      <c r="E4" s="242"/>
      <c r="F4" s="242"/>
      <c r="G4" s="242"/>
      <c r="H4" s="225" t="s">
        <v>3</v>
      </c>
      <c r="I4" s="225" t="s">
        <v>4</v>
      </c>
      <c r="J4" s="225"/>
      <c r="K4" s="225" t="s">
        <v>5</v>
      </c>
      <c r="L4" s="225"/>
      <c r="M4" s="225"/>
      <c r="N4" s="225"/>
      <c r="O4" s="223" t="s">
        <v>6</v>
      </c>
      <c r="P4" s="223"/>
      <c r="Q4" s="223" t="s">
        <v>7</v>
      </c>
      <c r="R4" s="223"/>
      <c r="S4" s="223"/>
      <c r="T4" s="223"/>
      <c r="U4" s="225" t="s">
        <v>8</v>
      </c>
      <c r="V4" s="225"/>
      <c r="W4" s="223" t="s">
        <v>9</v>
      </c>
      <c r="X4" s="223"/>
    </row>
    <row r="5" spans="1:24" s="7" customFormat="1" ht="19.5" customHeight="1">
      <c r="A5" s="249"/>
      <c r="B5" s="249"/>
      <c r="C5" s="244"/>
      <c r="D5" s="242" t="s">
        <v>10</v>
      </c>
      <c r="E5" s="242"/>
      <c r="F5" s="242" t="s">
        <v>11</v>
      </c>
      <c r="G5" s="242"/>
      <c r="H5" s="225"/>
      <c r="I5" s="225"/>
      <c r="J5" s="225"/>
      <c r="K5" s="225" t="s">
        <v>12</v>
      </c>
      <c r="L5" s="225"/>
      <c r="M5" s="225" t="s">
        <v>11</v>
      </c>
      <c r="N5" s="225"/>
      <c r="O5" s="223"/>
      <c r="P5" s="223"/>
      <c r="Q5" s="223" t="s">
        <v>12</v>
      </c>
      <c r="R5" s="223"/>
      <c r="S5" s="223" t="s">
        <v>11</v>
      </c>
      <c r="T5" s="223"/>
      <c r="U5" s="225"/>
      <c r="V5" s="225"/>
      <c r="W5" s="223"/>
      <c r="X5" s="223"/>
    </row>
    <row r="6" spans="1:24" s="7" customFormat="1" ht="19.5" customHeight="1">
      <c r="A6" s="249"/>
      <c r="B6" s="249"/>
      <c r="C6" s="245"/>
      <c r="D6" s="4" t="s">
        <v>13</v>
      </c>
      <c r="E6" s="4" t="s">
        <v>14</v>
      </c>
      <c r="F6" s="4" t="s">
        <v>13</v>
      </c>
      <c r="G6" s="4" t="s">
        <v>14</v>
      </c>
      <c r="H6" s="225"/>
      <c r="I6" s="4" t="s">
        <v>13</v>
      </c>
      <c r="J6" s="8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5" t="s">
        <v>15</v>
      </c>
      <c r="V6" s="5" t="s">
        <v>14</v>
      </c>
      <c r="W6" s="6" t="s">
        <v>15</v>
      </c>
      <c r="X6" s="6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51</v>
      </c>
      <c r="C8" s="11">
        <v>46</v>
      </c>
      <c r="D8" s="11">
        <v>1</v>
      </c>
      <c r="E8" s="13">
        <v>2.1739130434782608</v>
      </c>
      <c r="F8" s="11">
        <v>3</v>
      </c>
      <c r="G8" s="13">
        <v>6.521739130434782</v>
      </c>
      <c r="H8" s="14">
        <v>42</v>
      </c>
      <c r="I8" s="14">
        <v>40</v>
      </c>
      <c r="J8" s="15">
        <v>95.23809523809524</v>
      </c>
      <c r="K8" s="11">
        <v>28</v>
      </c>
      <c r="L8" s="22">
        <v>66.66666666666667</v>
      </c>
      <c r="M8" s="14">
        <v>12</v>
      </c>
      <c r="N8" s="15">
        <v>28.571428571428573</v>
      </c>
      <c r="O8" s="11">
        <v>2</v>
      </c>
      <c r="P8" s="15">
        <v>4.761904761904762</v>
      </c>
      <c r="Q8" s="14">
        <v>2</v>
      </c>
      <c r="R8" s="15">
        <v>4.761904761904762</v>
      </c>
      <c r="S8" s="14"/>
      <c r="T8" s="15"/>
      <c r="U8" s="11">
        <v>0</v>
      </c>
      <c r="V8" s="13"/>
      <c r="W8" s="16"/>
      <c r="X8" s="16"/>
    </row>
    <row r="9" spans="1:24" s="17" customFormat="1" ht="12">
      <c r="A9" s="11">
        <v>2</v>
      </c>
      <c r="B9" s="12" t="s">
        <v>65</v>
      </c>
      <c r="C9" s="11">
        <v>74</v>
      </c>
      <c r="D9" s="11">
        <v>2</v>
      </c>
      <c r="E9" s="13">
        <v>2.7027027027027026</v>
      </c>
      <c r="F9" s="11">
        <v>2</v>
      </c>
      <c r="G9" s="13">
        <v>2.7027027027027026</v>
      </c>
      <c r="H9" s="14">
        <v>70</v>
      </c>
      <c r="I9" s="14">
        <v>70</v>
      </c>
      <c r="J9" s="15">
        <v>100</v>
      </c>
      <c r="K9" s="11">
        <v>45</v>
      </c>
      <c r="L9" s="22">
        <v>64.28571428571429</v>
      </c>
      <c r="M9" s="14">
        <v>25</v>
      </c>
      <c r="N9" s="15">
        <v>35.714285714285715</v>
      </c>
      <c r="O9" s="11">
        <v>0</v>
      </c>
      <c r="P9" s="15">
        <v>0</v>
      </c>
      <c r="Q9" s="14"/>
      <c r="R9" s="15"/>
      <c r="S9" s="14"/>
      <c r="T9" s="15"/>
      <c r="U9" s="11">
        <v>31</v>
      </c>
      <c r="V9" s="13">
        <v>100</v>
      </c>
      <c r="W9" s="16"/>
      <c r="X9" s="16"/>
    </row>
    <row r="10" spans="1:24" s="17" customFormat="1" ht="12">
      <c r="A10" s="11">
        <v>3</v>
      </c>
      <c r="B10" s="12" t="s">
        <v>53</v>
      </c>
      <c r="C10" s="11">
        <v>297</v>
      </c>
      <c r="D10" s="11">
        <v>3</v>
      </c>
      <c r="E10" s="13">
        <v>1.0101010101010102</v>
      </c>
      <c r="F10" s="11">
        <v>8</v>
      </c>
      <c r="G10" s="13">
        <v>2.6936026936026938</v>
      </c>
      <c r="H10" s="14">
        <v>286</v>
      </c>
      <c r="I10" s="14">
        <v>283</v>
      </c>
      <c r="J10" s="15">
        <v>98.95104895104895</v>
      </c>
      <c r="K10" s="11">
        <v>172</v>
      </c>
      <c r="L10" s="22">
        <v>60.13986013986014</v>
      </c>
      <c r="M10" s="14">
        <v>111</v>
      </c>
      <c r="N10" s="15">
        <v>38.81118881118881</v>
      </c>
      <c r="O10" s="11">
        <v>3</v>
      </c>
      <c r="P10" s="15">
        <v>1.048951048951049</v>
      </c>
      <c r="Q10" s="14">
        <v>3</v>
      </c>
      <c r="R10" s="15">
        <v>1.048951048951049</v>
      </c>
      <c r="S10" s="14"/>
      <c r="T10" s="15"/>
      <c r="U10" s="11">
        <v>86</v>
      </c>
      <c r="V10" s="13">
        <v>100</v>
      </c>
      <c r="W10" s="16"/>
      <c r="X10" s="16"/>
    </row>
    <row r="11" spans="1:24" s="17" customFormat="1" ht="12">
      <c r="A11" s="11">
        <v>4</v>
      </c>
      <c r="B11" s="12" t="s">
        <v>22</v>
      </c>
      <c r="C11" s="11">
        <v>36</v>
      </c>
      <c r="D11" s="11"/>
      <c r="E11" s="13"/>
      <c r="F11" s="11">
        <v>1</v>
      </c>
      <c r="G11" s="13">
        <v>2.7777777777777777</v>
      </c>
      <c r="H11" s="14">
        <v>35</v>
      </c>
      <c r="I11" s="14">
        <v>34</v>
      </c>
      <c r="J11" s="15">
        <v>97.14285714285714</v>
      </c>
      <c r="K11" s="11">
        <v>21</v>
      </c>
      <c r="L11" s="22">
        <v>60</v>
      </c>
      <c r="M11" s="14">
        <v>13</v>
      </c>
      <c r="N11" s="15">
        <v>37.142857142857146</v>
      </c>
      <c r="O11" s="11">
        <v>1</v>
      </c>
      <c r="P11" s="15">
        <v>2.857142857142857</v>
      </c>
      <c r="Q11" s="14"/>
      <c r="R11" s="15"/>
      <c r="S11" s="14">
        <v>1</v>
      </c>
      <c r="T11" s="15">
        <v>2.857142857142857</v>
      </c>
      <c r="U11" s="11">
        <v>4</v>
      </c>
      <c r="V11" s="13">
        <v>100</v>
      </c>
      <c r="W11" s="16"/>
      <c r="X11" s="16"/>
    </row>
    <row r="12" spans="1:24" s="17" customFormat="1" ht="12">
      <c r="A12" s="11">
        <v>5</v>
      </c>
      <c r="B12" s="12" t="s">
        <v>66</v>
      </c>
      <c r="C12" s="11">
        <v>32</v>
      </c>
      <c r="D12" s="11"/>
      <c r="E12" s="13"/>
      <c r="F12" s="11"/>
      <c r="G12" s="13"/>
      <c r="H12" s="14">
        <v>32</v>
      </c>
      <c r="I12" s="14">
        <v>32</v>
      </c>
      <c r="J12" s="15">
        <v>100</v>
      </c>
      <c r="K12" s="11">
        <v>19</v>
      </c>
      <c r="L12" s="22">
        <v>59.375</v>
      </c>
      <c r="M12" s="14">
        <v>13</v>
      </c>
      <c r="N12" s="15">
        <v>40.625</v>
      </c>
      <c r="O12" s="11">
        <v>0</v>
      </c>
      <c r="P12" s="15">
        <v>0</v>
      </c>
      <c r="Q12" s="14"/>
      <c r="R12" s="15"/>
      <c r="S12" s="14"/>
      <c r="T12" s="15"/>
      <c r="U12" s="11">
        <v>8</v>
      </c>
      <c r="V12" s="13">
        <v>100</v>
      </c>
      <c r="W12" s="16"/>
      <c r="X12" s="16"/>
    </row>
    <row r="13" spans="1:24" s="17" customFormat="1" ht="12">
      <c r="A13" s="11">
        <v>6</v>
      </c>
      <c r="B13" s="12" t="s">
        <v>32</v>
      </c>
      <c r="C13" s="11">
        <v>51</v>
      </c>
      <c r="D13" s="11"/>
      <c r="E13" s="13"/>
      <c r="F13" s="11">
        <v>1</v>
      </c>
      <c r="G13" s="13">
        <v>1.9607843137254901</v>
      </c>
      <c r="H13" s="14">
        <v>50</v>
      </c>
      <c r="I13" s="14">
        <v>48</v>
      </c>
      <c r="J13" s="15">
        <v>96</v>
      </c>
      <c r="K13" s="11">
        <v>29</v>
      </c>
      <c r="L13" s="22">
        <v>58</v>
      </c>
      <c r="M13" s="14">
        <v>19</v>
      </c>
      <c r="N13" s="15">
        <v>38</v>
      </c>
      <c r="O13" s="11">
        <v>2</v>
      </c>
      <c r="P13" s="15">
        <v>4</v>
      </c>
      <c r="Q13" s="14">
        <v>2</v>
      </c>
      <c r="R13" s="15">
        <v>4</v>
      </c>
      <c r="S13" s="14"/>
      <c r="T13" s="15"/>
      <c r="U13" s="11">
        <v>15</v>
      </c>
      <c r="V13" s="13">
        <v>100</v>
      </c>
      <c r="W13" s="16"/>
      <c r="X13" s="16"/>
    </row>
    <row r="14" spans="1:24" s="17" customFormat="1" ht="12">
      <c r="A14" s="11">
        <v>7</v>
      </c>
      <c r="B14" s="12" t="s">
        <v>52</v>
      </c>
      <c r="C14" s="11">
        <v>53</v>
      </c>
      <c r="D14" s="11">
        <v>3</v>
      </c>
      <c r="E14" s="13">
        <v>5.660377358490566</v>
      </c>
      <c r="F14" s="11"/>
      <c r="G14" s="13"/>
      <c r="H14" s="14">
        <v>50</v>
      </c>
      <c r="I14" s="14">
        <v>50</v>
      </c>
      <c r="J14" s="15">
        <v>100</v>
      </c>
      <c r="K14" s="11">
        <v>29</v>
      </c>
      <c r="L14" s="22">
        <v>58</v>
      </c>
      <c r="M14" s="14">
        <v>21</v>
      </c>
      <c r="N14" s="15">
        <v>42</v>
      </c>
      <c r="O14" s="11">
        <v>0</v>
      </c>
      <c r="P14" s="15">
        <v>0</v>
      </c>
      <c r="Q14" s="14"/>
      <c r="R14" s="15"/>
      <c r="S14" s="14"/>
      <c r="T14" s="15"/>
      <c r="U14" s="11">
        <v>6</v>
      </c>
      <c r="V14" s="13">
        <v>100</v>
      </c>
      <c r="W14" s="16"/>
      <c r="X14" s="18"/>
    </row>
    <row r="15" spans="1:24" s="17" customFormat="1" ht="12">
      <c r="A15" s="11">
        <v>8</v>
      </c>
      <c r="B15" s="12" t="s">
        <v>62</v>
      </c>
      <c r="C15" s="11">
        <v>109</v>
      </c>
      <c r="D15" s="11"/>
      <c r="E15" s="13"/>
      <c r="F15" s="11">
        <v>1</v>
      </c>
      <c r="G15" s="13">
        <v>0.9174311926605505</v>
      </c>
      <c r="H15" s="14">
        <v>108</v>
      </c>
      <c r="I15" s="14">
        <v>108</v>
      </c>
      <c r="J15" s="15">
        <v>100</v>
      </c>
      <c r="K15" s="11">
        <v>59</v>
      </c>
      <c r="L15" s="22">
        <v>54.629629629629626</v>
      </c>
      <c r="M15" s="14">
        <v>49</v>
      </c>
      <c r="N15" s="15">
        <v>45.370370370370374</v>
      </c>
      <c r="O15" s="11">
        <v>0</v>
      </c>
      <c r="P15" s="15">
        <v>0</v>
      </c>
      <c r="Q15" s="14"/>
      <c r="R15" s="15"/>
      <c r="S15" s="14"/>
      <c r="T15" s="15"/>
      <c r="U15" s="11">
        <v>24</v>
      </c>
      <c r="V15" s="13">
        <v>100</v>
      </c>
      <c r="W15" s="16"/>
      <c r="X15" s="16"/>
    </row>
    <row r="16" spans="1:24" s="17" customFormat="1" ht="12">
      <c r="A16" s="11">
        <v>9</v>
      </c>
      <c r="B16" s="12" t="s">
        <v>64</v>
      </c>
      <c r="C16" s="11">
        <v>58</v>
      </c>
      <c r="D16" s="11"/>
      <c r="E16" s="13"/>
      <c r="F16" s="11">
        <v>1</v>
      </c>
      <c r="G16" s="13">
        <v>1.7241379310344827</v>
      </c>
      <c r="H16" s="14">
        <v>57</v>
      </c>
      <c r="I16" s="14">
        <v>57</v>
      </c>
      <c r="J16" s="15">
        <v>100</v>
      </c>
      <c r="K16" s="11">
        <v>31</v>
      </c>
      <c r="L16" s="22">
        <v>54.3859649122807</v>
      </c>
      <c r="M16" s="14">
        <v>26</v>
      </c>
      <c r="N16" s="15">
        <v>45.6140350877193</v>
      </c>
      <c r="O16" s="11">
        <v>0</v>
      </c>
      <c r="P16" s="15">
        <v>0</v>
      </c>
      <c r="Q16" s="14"/>
      <c r="R16" s="15"/>
      <c r="S16" s="14"/>
      <c r="T16" s="15"/>
      <c r="U16" s="11">
        <v>5</v>
      </c>
      <c r="V16" s="13">
        <v>100</v>
      </c>
      <c r="W16" s="16"/>
      <c r="X16" s="16"/>
    </row>
    <row r="17" spans="1:24" s="17" customFormat="1" ht="12">
      <c r="A17" s="11">
        <v>10</v>
      </c>
      <c r="B17" s="12" t="s">
        <v>29</v>
      </c>
      <c r="C17" s="11">
        <v>28</v>
      </c>
      <c r="D17" s="11"/>
      <c r="E17" s="13"/>
      <c r="F17" s="11"/>
      <c r="G17" s="13"/>
      <c r="H17" s="14">
        <v>28</v>
      </c>
      <c r="I17" s="14">
        <v>27</v>
      </c>
      <c r="J17" s="15">
        <v>96.42857142857143</v>
      </c>
      <c r="K17" s="11">
        <v>15</v>
      </c>
      <c r="L17" s="22">
        <v>53.57142857142857</v>
      </c>
      <c r="M17" s="14">
        <v>12</v>
      </c>
      <c r="N17" s="15">
        <v>42.857142857142854</v>
      </c>
      <c r="O17" s="11">
        <v>1</v>
      </c>
      <c r="P17" s="15">
        <v>3.5714285714285716</v>
      </c>
      <c r="Q17" s="14">
        <v>1</v>
      </c>
      <c r="R17" s="15">
        <v>3.5714285714285716</v>
      </c>
      <c r="S17" s="14"/>
      <c r="T17" s="15"/>
      <c r="U17" s="11">
        <v>13</v>
      </c>
      <c r="V17" s="13">
        <v>100</v>
      </c>
      <c r="W17" s="16"/>
      <c r="X17" s="16"/>
    </row>
    <row r="18" spans="1:24" s="17" customFormat="1" ht="12">
      <c r="A18" s="11">
        <v>11</v>
      </c>
      <c r="B18" s="12" t="s">
        <v>43</v>
      </c>
      <c r="C18" s="11">
        <v>71</v>
      </c>
      <c r="D18" s="11"/>
      <c r="E18" s="13"/>
      <c r="F18" s="11">
        <v>1</v>
      </c>
      <c r="G18" s="13">
        <v>1.408450704225352</v>
      </c>
      <c r="H18" s="14">
        <v>70</v>
      </c>
      <c r="I18" s="14">
        <v>69</v>
      </c>
      <c r="J18" s="15">
        <v>98.57142857142857</v>
      </c>
      <c r="K18" s="11">
        <v>37</v>
      </c>
      <c r="L18" s="22">
        <v>52.857142857142854</v>
      </c>
      <c r="M18" s="14">
        <v>32</v>
      </c>
      <c r="N18" s="15">
        <v>45.714285714285715</v>
      </c>
      <c r="O18" s="11">
        <v>1</v>
      </c>
      <c r="P18" s="15">
        <v>1.4285714285714286</v>
      </c>
      <c r="Q18" s="14">
        <v>1</v>
      </c>
      <c r="R18" s="15">
        <v>1.4285714285714286</v>
      </c>
      <c r="S18" s="14"/>
      <c r="T18" s="15"/>
      <c r="U18" s="11">
        <v>6</v>
      </c>
      <c r="V18" s="13">
        <v>100</v>
      </c>
      <c r="W18" s="16"/>
      <c r="X18" s="16"/>
    </row>
    <row r="19" spans="1:24" s="17" customFormat="1" ht="13.5" customHeight="1">
      <c r="A19" s="11">
        <v>12</v>
      </c>
      <c r="B19" s="12" t="s">
        <v>61</v>
      </c>
      <c r="C19" s="11">
        <v>254</v>
      </c>
      <c r="D19" s="11">
        <v>8</v>
      </c>
      <c r="E19" s="13">
        <v>3.1496062992125986</v>
      </c>
      <c r="F19" s="11">
        <v>11</v>
      </c>
      <c r="G19" s="13">
        <v>4.330708661417323</v>
      </c>
      <c r="H19" s="14">
        <v>235</v>
      </c>
      <c r="I19" s="14">
        <v>233</v>
      </c>
      <c r="J19" s="15">
        <v>99.14893617021276</v>
      </c>
      <c r="K19" s="11">
        <v>117</v>
      </c>
      <c r="L19" s="22">
        <v>49.787234042553195</v>
      </c>
      <c r="M19" s="14">
        <v>116</v>
      </c>
      <c r="N19" s="15">
        <v>49.361702127659576</v>
      </c>
      <c r="O19" s="11">
        <v>2</v>
      </c>
      <c r="P19" s="15">
        <v>0.851063829787234</v>
      </c>
      <c r="Q19" s="14">
        <v>1</v>
      </c>
      <c r="R19" s="15">
        <v>0.425531914893617</v>
      </c>
      <c r="S19" s="14">
        <v>1</v>
      </c>
      <c r="T19" s="15">
        <v>0.425531914893617</v>
      </c>
      <c r="U19" s="11">
        <v>16</v>
      </c>
      <c r="V19" s="13">
        <v>100</v>
      </c>
      <c r="W19" s="18"/>
      <c r="X19" s="16"/>
    </row>
    <row r="20" spans="1:24" s="17" customFormat="1" ht="13.5" customHeight="1">
      <c r="A20" s="11">
        <v>13</v>
      </c>
      <c r="B20" s="12" t="s">
        <v>58</v>
      </c>
      <c r="C20" s="11">
        <v>61</v>
      </c>
      <c r="D20" s="11">
        <v>1</v>
      </c>
      <c r="E20" s="13">
        <v>1.639344262295082</v>
      </c>
      <c r="F20" s="11">
        <v>1</v>
      </c>
      <c r="G20" s="13">
        <v>1.639344262295082</v>
      </c>
      <c r="H20" s="14">
        <v>59</v>
      </c>
      <c r="I20" s="14">
        <v>56</v>
      </c>
      <c r="J20" s="15">
        <v>94.91525423728814</v>
      </c>
      <c r="K20" s="11">
        <v>29</v>
      </c>
      <c r="L20" s="22">
        <v>49.152542372881356</v>
      </c>
      <c r="M20" s="11">
        <v>27</v>
      </c>
      <c r="N20" s="15">
        <v>45.76271186440678</v>
      </c>
      <c r="O20" s="11">
        <v>3</v>
      </c>
      <c r="P20" s="15">
        <v>5.084745762711864</v>
      </c>
      <c r="Q20" s="11">
        <v>3</v>
      </c>
      <c r="R20" s="15">
        <v>5.084745762711864</v>
      </c>
      <c r="S20" s="11"/>
      <c r="T20" s="15"/>
      <c r="U20" s="11">
        <v>27</v>
      </c>
      <c r="V20" s="13">
        <v>100</v>
      </c>
      <c r="W20" s="18"/>
      <c r="X20" s="16"/>
    </row>
    <row r="21" spans="1:24" s="17" customFormat="1" ht="12">
      <c r="A21" s="11">
        <v>14</v>
      </c>
      <c r="B21" s="12" t="s">
        <v>56</v>
      </c>
      <c r="C21" s="11">
        <v>439</v>
      </c>
      <c r="D21" s="11">
        <v>8</v>
      </c>
      <c r="E21" s="13">
        <v>1.8223234624145785</v>
      </c>
      <c r="F21" s="11">
        <v>13</v>
      </c>
      <c r="G21" s="13">
        <v>2.9612756264236904</v>
      </c>
      <c r="H21" s="14">
        <v>418</v>
      </c>
      <c r="I21" s="14">
        <v>409</v>
      </c>
      <c r="J21" s="15">
        <v>97.8468899521531</v>
      </c>
      <c r="K21" s="11">
        <v>200</v>
      </c>
      <c r="L21" s="22">
        <v>47.84688995215311</v>
      </c>
      <c r="M21" s="14">
        <v>209</v>
      </c>
      <c r="N21" s="15">
        <v>50</v>
      </c>
      <c r="O21" s="11">
        <v>9</v>
      </c>
      <c r="P21" s="15">
        <v>2.15311004784689</v>
      </c>
      <c r="Q21" s="14">
        <v>3</v>
      </c>
      <c r="R21" s="15">
        <v>0.7177033492822966</v>
      </c>
      <c r="S21" s="14">
        <v>6</v>
      </c>
      <c r="T21" s="15">
        <v>1.4354066985645932</v>
      </c>
      <c r="U21" s="11">
        <v>85</v>
      </c>
      <c r="V21" s="13">
        <v>100</v>
      </c>
      <c r="W21" s="16"/>
      <c r="X21" s="16"/>
    </row>
    <row r="22" spans="1:24" s="17" customFormat="1" ht="12">
      <c r="A22" s="11">
        <v>15</v>
      </c>
      <c r="B22" s="12" t="s">
        <v>33</v>
      </c>
      <c r="C22" s="11">
        <v>32</v>
      </c>
      <c r="D22" s="11"/>
      <c r="E22" s="13"/>
      <c r="F22" s="11"/>
      <c r="G22" s="13"/>
      <c r="H22" s="14">
        <v>32</v>
      </c>
      <c r="I22" s="14">
        <v>32</v>
      </c>
      <c r="J22" s="15">
        <v>100</v>
      </c>
      <c r="K22" s="11">
        <v>15</v>
      </c>
      <c r="L22" s="22">
        <v>46.875</v>
      </c>
      <c r="M22" s="14">
        <v>17</v>
      </c>
      <c r="N22" s="15">
        <v>53.125</v>
      </c>
      <c r="O22" s="11">
        <v>0</v>
      </c>
      <c r="P22" s="15">
        <v>0</v>
      </c>
      <c r="Q22" s="14"/>
      <c r="R22" s="15"/>
      <c r="S22" s="14"/>
      <c r="T22" s="15"/>
      <c r="U22" s="11">
        <v>4</v>
      </c>
      <c r="V22" s="13">
        <v>100</v>
      </c>
      <c r="W22" s="16"/>
      <c r="X22" s="16"/>
    </row>
    <row r="23" spans="1:24" s="17" customFormat="1" ht="12">
      <c r="A23" s="11">
        <v>16</v>
      </c>
      <c r="B23" s="12" t="s">
        <v>55</v>
      </c>
      <c r="C23" s="11">
        <v>236</v>
      </c>
      <c r="D23" s="11">
        <v>1</v>
      </c>
      <c r="E23" s="13">
        <v>0.423728813559322</v>
      </c>
      <c r="F23" s="11">
        <v>4</v>
      </c>
      <c r="G23" s="13">
        <v>1.694915254237288</v>
      </c>
      <c r="H23" s="14">
        <v>231</v>
      </c>
      <c r="I23" s="14">
        <v>226</v>
      </c>
      <c r="J23" s="15">
        <v>97.83549783549783</v>
      </c>
      <c r="K23" s="11">
        <v>108</v>
      </c>
      <c r="L23" s="22">
        <v>46.753246753246756</v>
      </c>
      <c r="M23" s="11">
        <v>118</v>
      </c>
      <c r="N23" s="15">
        <v>51.082251082251084</v>
      </c>
      <c r="O23" s="11">
        <v>5</v>
      </c>
      <c r="P23" s="15">
        <v>2.1645021645021645</v>
      </c>
      <c r="Q23" s="11">
        <v>3</v>
      </c>
      <c r="R23" s="15">
        <v>1.2987012987012987</v>
      </c>
      <c r="S23" s="11">
        <v>2</v>
      </c>
      <c r="T23" s="15">
        <v>0.8658008658008658</v>
      </c>
      <c r="U23" s="11">
        <v>37</v>
      </c>
      <c r="V23" s="13">
        <v>100</v>
      </c>
      <c r="W23" s="18"/>
      <c r="X23" s="16"/>
    </row>
    <row r="24" spans="1:24" s="17" customFormat="1" ht="12">
      <c r="A24" s="11">
        <v>17</v>
      </c>
      <c r="B24" s="12" t="s">
        <v>34</v>
      </c>
      <c r="C24" s="11">
        <v>14</v>
      </c>
      <c r="D24" s="11"/>
      <c r="E24" s="13"/>
      <c r="F24" s="11">
        <v>1</v>
      </c>
      <c r="G24" s="13">
        <v>7.142857142857143</v>
      </c>
      <c r="H24" s="14">
        <v>13</v>
      </c>
      <c r="I24" s="14">
        <v>13</v>
      </c>
      <c r="J24" s="15">
        <v>100</v>
      </c>
      <c r="K24" s="46">
        <v>6</v>
      </c>
      <c r="L24" s="22">
        <v>46.15384615384615</v>
      </c>
      <c r="M24" s="19">
        <v>7</v>
      </c>
      <c r="N24" s="15">
        <v>53.84615384615385</v>
      </c>
      <c r="O24" s="11">
        <v>0</v>
      </c>
      <c r="P24" s="15">
        <v>0</v>
      </c>
      <c r="Q24" s="19"/>
      <c r="R24" s="15"/>
      <c r="S24" s="19"/>
      <c r="T24" s="15"/>
      <c r="U24" s="11">
        <v>5</v>
      </c>
      <c r="V24" s="13">
        <v>100</v>
      </c>
      <c r="W24" s="16"/>
      <c r="X24" s="16"/>
    </row>
    <row r="25" spans="1:24" s="17" customFormat="1" ht="12">
      <c r="A25" s="11">
        <v>18</v>
      </c>
      <c r="B25" s="12" t="s">
        <v>50</v>
      </c>
      <c r="C25" s="11">
        <v>88</v>
      </c>
      <c r="D25" s="11"/>
      <c r="E25" s="13"/>
      <c r="F25" s="11"/>
      <c r="G25" s="13"/>
      <c r="H25" s="14">
        <v>88</v>
      </c>
      <c r="I25" s="14">
        <v>88</v>
      </c>
      <c r="J25" s="15">
        <v>100</v>
      </c>
      <c r="K25" s="11">
        <v>39</v>
      </c>
      <c r="L25" s="22">
        <v>44.31818181818182</v>
      </c>
      <c r="M25" s="14">
        <v>49</v>
      </c>
      <c r="N25" s="15">
        <v>55.68181818181818</v>
      </c>
      <c r="O25" s="11">
        <v>0</v>
      </c>
      <c r="P25" s="15">
        <v>0</v>
      </c>
      <c r="Q25" s="14"/>
      <c r="R25" s="15"/>
      <c r="S25" s="14"/>
      <c r="T25" s="15"/>
      <c r="U25" s="11">
        <v>9</v>
      </c>
      <c r="V25" s="13">
        <v>100</v>
      </c>
      <c r="W25" s="16"/>
      <c r="X25" s="16"/>
    </row>
    <row r="26" spans="1:24" s="17" customFormat="1" ht="12">
      <c r="A26" s="11">
        <v>19</v>
      </c>
      <c r="B26" s="12" t="s">
        <v>72</v>
      </c>
      <c r="C26" s="11">
        <v>301</v>
      </c>
      <c r="D26" s="11">
        <v>1</v>
      </c>
      <c r="E26" s="13">
        <v>0.33222591362126247</v>
      </c>
      <c r="F26" s="11">
        <v>12</v>
      </c>
      <c r="G26" s="13">
        <v>3.9867109634551494</v>
      </c>
      <c r="H26" s="14">
        <v>288</v>
      </c>
      <c r="I26" s="14">
        <v>282</v>
      </c>
      <c r="J26" s="15">
        <v>97.91666666666667</v>
      </c>
      <c r="K26" s="11">
        <v>124</v>
      </c>
      <c r="L26" s="22">
        <v>43.05555555555556</v>
      </c>
      <c r="M26" s="11">
        <v>158</v>
      </c>
      <c r="N26" s="15">
        <v>54.861111111111114</v>
      </c>
      <c r="O26" s="11">
        <v>6</v>
      </c>
      <c r="P26" s="15">
        <v>2.0833333333333335</v>
      </c>
      <c r="Q26" s="11">
        <v>6</v>
      </c>
      <c r="R26" s="15">
        <v>2.0833333333333335</v>
      </c>
      <c r="S26" s="11"/>
      <c r="T26" s="15"/>
      <c r="U26" s="11">
        <v>45</v>
      </c>
      <c r="V26" s="13">
        <v>100</v>
      </c>
      <c r="W26" s="16"/>
      <c r="X26" s="16"/>
    </row>
    <row r="27" spans="1:24" s="17" customFormat="1" ht="12">
      <c r="A27" s="11">
        <v>20</v>
      </c>
      <c r="B27" s="12" t="s">
        <v>49</v>
      </c>
      <c r="C27" s="11">
        <v>63</v>
      </c>
      <c r="D27" s="11"/>
      <c r="E27" s="13"/>
      <c r="F27" s="11"/>
      <c r="G27" s="13"/>
      <c r="H27" s="14">
        <v>63</v>
      </c>
      <c r="I27" s="14">
        <v>62</v>
      </c>
      <c r="J27" s="15">
        <v>98.41269841269842</v>
      </c>
      <c r="K27" s="11">
        <v>27</v>
      </c>
      <c r="L27" s="22">
        <v>42.857142857142854</v>
      </c>
      <c r="M27" s="14">
        <v>35</v>
      </c>
      <c r="N27" s="15">
        <v>55.55555555555556</v>
      </c>
      <c r="O27" s="11">
        <v>1</v>
      </c>
      <c r="P27" s="15">
        <v>1.5873015873015872</v>
      </c>
      <c r="Q27" s="14">
        <v>1</v>
      </c>
      <c r="R27" s="15">
        <v>1.5873015873015872</v>
      </c>
      <c r="S27" s="14"/>
      <c r="T27" s="15"/>
      <c r="U27" s="11">
        <v>5</v>
      </c>
      <c r="V27" s="13">
        <v>100</v>
      </c>
      <c r="W27" s="16"/>
      <c r="X27" s="16"/>
    </row>
    <row r="28" spans="1:24" s="17" customFormat="1" ht="12">
      <c r="A28" s="11">
        <v>21</v>
      </c>
      <c r="B28" s="12" t="s">
        <v>41</v>
      </c>
      <c r="C28" s="11">
        <v>234</v>
      </c>
      <c r="D28" s="11">
        <v>2</v>
      </c>
      <c r="E28" s="13">
        <v>0.8547008547008547</v>
      </c>
      <c r="F28" s="11">
        <v>7</v>
      </c>
      <c r="G28" s="13">
        <v>2.9914529914529915</v>
      </c>
      <c r="H28" s="14">
        <v>225</v>
      </c>
      <c r="I28" s="14">
        <v>225</v>
      </c>
      <c r="J28" s="15">
        <v>100</v>
      </c>
      <c r="K28" s="11">
        <v>95</v>
      </c>
      <c r="L28" s="22">
        <v>42.22222222222222</v>
      </c>
      <c r="M28" s="14">
        <v>130</v>
      </c>
      <c r="N28" s="15">
        <v>57.77777777777778</v>
      </c>
      <c r="O28" s="11">
        <v>0</v>
      </c>
      <c r="P28" s="15">
        <v>0</v>
      </c>
      <c r="Q28" s="14"/>
      <c r="R28" s="15"/>
      <c r="S28" s="11"/>
      <c r="T28" s="15"/>
      <c r="U28" s="11">
        <v>43</v>
      </c>
      <c r="V28" s="13">
        <v>100</v>
      </c>
      <c r="W28" s="16"/>
      <c r="X28" s="16"/>
    </row>
    <row r="29" spans="1:24" s="17" customFormat="1" ht="12">
      <c r="A29" s="11">
        <v>22</v>
      </c>
      <c r="B29" s="12" t="s">
        <v>23</v>
      </c>
      <c r="C29" s="11">
        <v>38</v>
      </c>
      <c r="D29" s="11"/>
      <c r="E29" s="13"/>
      <c r="F29" s="11">
        <v>2</v>
      </c>
      <c r="G29" s="13">
        <v>5.2631578947368425</v>
      </c>
      <c r="H29" s="14">
        <v>36</v>
      </c>
      <c r="I29" s="14">
        <v>36</v>
      </c>
      <c r="J29" s="15">
        <v>100</v>
      </c>
      <c r="K29" s="11">
        <v>15</v>
      </c>
      <c r="L29" s="22">
        <v>41.666666666666664</v>
      </c>
      <c r="M29" s="14">
        <v>21</v>
      </c>
      <c r="N29" s="15">
        <v>58.333333333333336</v>
      </c>
      <c r="O29" s="11">
        <v>0</v>
      </c>
      <c r="P29" s="15">
        <v>0</v>
      </c>
      <c r="Q29" s="14"/>
      <c r="R29" s="15"/>
      <c r="S29" s="14"/>
      <c r="T29" s="15"/>
      <c r="U29" s="11">
        <v>9</v>
      </c>
      <c r="V29" s="13">
        <v>100</v>
      </c>
      <c r="W29" s="16"/>
      <c r="X29" s="16"/>
    </row>
    <row r="30" spans="1:24" s="17" customFormat="1" ht="12">
      <c r="A30" s="11">
        <v>23</v>
      </c>
      <c r="B30" s="12" t="s">
        <v>59</v>
      </c>
      <c r="C30" s="11">
        <v>54</v>
      </c>
      <c r="D30" s="11">
        <v>1</v>
      </c>
      <c r="E30" s="13">
        <v>1.8518518518518519</v>
      </c>
      <c r="F30" s="11">
        <v>2</v>
      </c>
      <c r="G30" s="13">
        <v>3.7037037037037037</v>
      </c>
      <c r="H30" s="14">
        <v>51</v>
      </c>
      <c r="I30" s="14">
        <v>50</v>
      </c>
      <c r="J30" s="15">
        <v>98.03921568627452</v>
      </c>
      <c r="K30" s="11">
        <v>21</v>
      </c>
      <c r="L30" s="22">
        <v>41.1764705882353</v>
      </c>
      <c r="M30" s="14">
        <v>29</v>
      </c>
      <c r="N30" s="15">
        <v>56.86274509803921</v>
      </c>
      <c r="O30" s="11">
        <v>1</v>
      </c>
      <c r="P30" s="15">
        <v>1.9607843137254901</v>
      </c>
      <c r="Q30" s="14">
        <v>1</v>
      </c>
      <c r="R30" s="15">
        <v>1.9607843137254901</v>
      </c>
      <c r="S30" s="14"/>
      <c r="T30" s="15"/>
      <c r="U30" s="11">
        <v>1</v>
      </c>
      <c r="V30" s="13">
        <v>100</v>
      </c>
      <c r="W30" s="16"/>
      <c r="X30" s="16"/>
    </row>
    <row r="31" spans="1:24" s="17" customFormat="1" ht="12">
      <c r="A31" s="11">
        <v>24</v>
      </c>
      <c r="B31" s="12" t="s">
        <v>16</v>
      </c>
      <c r="C31" s="11">
        <v>67</v>
      </c>
      <c r="D31" s="11">
        <v>1</v>
      </c>
      <c r="E31" s="13">
        <v>1.492537313432836</v>
      </c>
      <c r="F31" s="11"/>
      <c r="G31" s="13"/>
      <c r="H31" s="14">
        <v>66</v>
      </c>
      <c r="I31" s="14">
        <v>62</v>
      </c>
      <c r="J31" s="15">
        <v>93.93939393939394</v>
      </c>
      <c r="K31" s="11">
        <v>27</v>
      </c>
      <c r="L31" s="22">
        <v>40.90909090909091</v>
      </c>
      <c r="M31" s="14">
        <v>35</v>
      </c>
      <c r="N31" s="15">
        <v>53.03030303030303</v>
      </c>
      <c r="O31" s="11">
        <v>4</v>
      </c>
      <c r="P31" s="15">
        <v>6.0606060606060606</v>
      </c>
      <c r="Q31" s="14">
        <v>4</v>
      </c>
      <c r="R31" s="15">
        <v>6.0606060606060606</v>
      </c>
      <c r="S31" s="14"/>
      <c r="T31" s="15"/>
      <c r="U31" s="11">
        <v>10</v>
      </c>
      <c r="V31" s="13">
        <v>100</v>
      </c>
      <c r="W31" s="16"/>
      <c r="X31" s="16"/>
    </row>
    <row r="32" spans="1:24" s="17" customFormat="1" ht="12">
      <c r="A32" s="11">
        <v>25</v>
      </c>
      <c r="B32" s="12" t="s">
        <v>39</v>
      </c>
      <c r="C32" s="11">
        <v>66</v>
      </c>
      <c r="D32" s="11"/>
      <c r="E32" s="13"/>
      <c r="F32" s="11"/>
      <c r="G32" s="13"/>
      <c r="H32" s="14">
        <v>66</v>
      </c>
      <c r="I32" s="14">
        <v>63</v>
      </c>
      <c r="J32" s="15">
        <v>95.45454545454545</v>
      </c>
      <c r="K32" s="11">
        <v>27</v>
      </c>
      <c r="L32" s="22">
        <v>40.90909090909091</v>
      </c>
      <c r="M32" s="14">
        <v>36</v>
      </c>
      <c r="N32" s="15">
        <v>54.54545454545455</v>
      </c>
      <c r="O32" s="11">
        <v>3</v>
      </c>
      <c r="P32" s="15">
        <v>4.545454545454546</v>
      </c>
      <c r="Q32" s="14">
        <v>3</v>
      </c>
      <c r="R32" s="15">
        <v>4.545454545454546</v>
      </c>
      <c r="S32" s="14"/>
      <c r="T32" s="15"/>
      <c r="U32" s="11">
        <v>14</v>
      </c>
      <c r="V32" s="13">
        <v>100</v>
      </c>
      <c r="W32" s="16"/>
      <c r="X32" s="16"/>
    </row>
    <row r="33" spans="1:24" s="17" customFormat="1" ht="12">
      <c r="A33" s="11">
        <v>26</v>
      </c>
      <c r="B33" s="12" t="s">
        <v>250</v>
      </c>
      <c r="C33" s="11">
        <v>30</v>
      </c>
      <c r="D33" s="11">
        <v>2</v>
      </c>
      <c r="E33" s="13">
        <v>6.666666666666667</v>
      </c>
      <c r="F33" s="11">
        <v>1</v>
      </c>
      <c r="G33" s="13">
        <v>3.3333333333333335</v>
      </c>
      <c r="H33" s="14">
        <v>27</v>
      </c>
      <c r="I33" s="14">
        <v>27</v>
      </c>
      <c r="J33" s="15">
        <v>100</v>
      </c>
      <c r="K33" s="11">
        <v>11</v>
      </c>
      <c r="L33" s="22">
        <v>40.74074074074074</v>
      </c>
      <c r="M33" s="14">
        <v>16</v>
      </c>
      <c r="N33" s="15">
        <v>59.25925925925926</v>
      </c>
      <c r="O33" s="11">
        <v>0</v>
      </c>
      <c r="P33" s="15">
        <v>0</v>
      </c>
      <c r="Q33" s="14"/>
      <c r="R33" s="15"/>
      <c r="S33" s="14"/>
      <c r="T33" s="15"/>
      <c r="U33" s="11">
        <v>11</v>
      </c>
      <c r="V33" s="13">
        <v>100</v>
      </c>
      <c r="W33" s="16"/>
      <c r="X33" s="16"/>
    </row>
    <row r="34" spans="1:24" s="17" customFormat="1" ht="12">
      <c r="A34" s="11">
        <v>27</v>
      </c>
      <c r="B34" s="12" t="s">
        <v>57</v>
      </c>
      <c r="C34" s="11">
        <v>149</v>
      </c>
      <c r="D34" s="11">
        <v>3</v>
      </c>
      <c r="E34" s="13">
        <v>2.0134228187919465</v>
      </c>
      <c r="F34" s="11">
        <v>2</v>
      </c>
      <c r="G34" s="13">
        <v>1.342281879194631</v>
      </c>
      <c r="H34" s="14">
        <v>144</v>
      </c>
      <c r="I34" s="14">
        <v>144</v>
      </c>
      <c r="J34" s="15">
        <v>100</v>
      </c>
      <c r="K34" s="11">
        <v>58</v>
      </c>
      <c r="L34" s="22">
        <v>40.27777777777778</v>
      </c>
      <c r="M34" s="14">
        <v>86</v>
      </c>
      <c r="N34" s="15">
        <v>59.72222222222222</v>
      </c>
      <c r="O34" s="11">
        <v>0</v>
      </c>
      <c r="P34" s="15">
        <v>0</v>
      </c>
      <c r="Q34" s="14"/>
      <c r="R34" s="15"/>
      <c r="S34" s="14"/>
      <c r="T34" s="15"/>
      <c r="U34" s="11">
        <v>38</v>
      </c>
      <c r="V34" s="13">
        <v>100</v>
      </c>
      <c r="W34" s="16"/>
      <c r="X34" s="16"/>
    </row>
    <row r="35" spans="1:24" s="17" customFormat="1" ht="12">
      <c r="A35" s="11">
        <v>28</v>
      </c>
      <c r="B35" s="12" t="s">
        <v>69</v>
      </c>
      <c r="C35" s="11">
        <v>236</v>
      </c>
      <c r="D35" s="11">
        <v>5</v>
      </c>
      <c r="E35" s="13">
        <v>2.1186440677966103</v>
      </c>
      <c r="F35" s="11">
        <v>12</v>
      </c>
      <c r="G35" s="13">
        <v>5.084745762711864</v>
      </c>
      <c r="H35" s="14">
        <v>219</v>
      </c>
      <c r="I35" s="14">
        <v>217</v>
      </c>
      <c r="J35" s="15">
        <v>99.08675799086758</v>
      </c>
      <c r="K35" s="11">
        <v>88</v>
      </c>
      <c r="L35" s="22">
        <v>40.182648401826484</v>
      </c>
      <c r="M35" s="14">
        <v>129</v>
      </c>
      <c r="N35" s="15">
        <v>58.9041095890411</v>
      </c>
      <c r="O35" s="11">
        <v>2</v>
      </c>
      <c r="P35" s="15">
        <v>0.91324200913242</v>
      </c>
      <c r="Q35" s="14">
        <v>2</v>
      </c>
      <c r="R35" s="15">
        <v>0.91324200913242</v>
      </c>
      <c r="S35" s="14"/>
      <c r="T35" s="15"/>
      <c r="U35" s="11">
        <v>65</v>
      </c>
      <c r="V35" s="13">
        <v>100</v>
      </c>
      <c r="W35" s="16"/>
      <c r="X35" s="16"/>
    </row>
    <row r="36" spans="1:24" s="17" customFormat="1" ht="12">
      <c r="A36" s="11">
        <v>29</v>
      </c>
      <c r="B36" s="12" t="s">
        <v>30</v>
      </c>
      <c r="C36" s="11">
        <v>29</v>
      </c>
      <c r="D36" s="11">
        <v>1</v>
      </c>
      <c r="E36" s="13">
        <v>3.4482758620689653</v>
      </c>
      <c r="F36" s="11"/>
      <c r="G36" s="13"/>
      <c r="H36" s="14">
        <v>28</v>
      </c>
      <c r="I36" s="14">
        <v>28</v>
      </c>
      <c r="J36" s="15">
        <v>100</v>
      </c>
      <c r="K36" s="11">
        <v>11</v>
      </c>
      <c r="L36" s="22">
        <v>39.285714285714285</v>
      </c>
      <c r="M36" s="14">
        <v>17</v>
      </c>
      <c r="N36" s="15">
        <v>60.714285714285715</v>
      </c>
      <c r="O36" s="11">
        <v>0</v>
      </c>
      <c r="P36" s="15">
        <v>0</v>
      </c>
      <c r="Q36" s="14"/>
      <c r="R36" s="15"/>
      <c r="S36" s="14"/>
      <c r="T36" s="15"/>
      <c r="U36" s="11">
        <v>2</v>
      </c>
      <c r="V36" s="13">
        <v>100</v>
      </c>
      <c r="W36" s="18"/>
      <c r="X36" s="18"/>
    </row>
    <row r="37" spans="1:24" s="17" customFormat="1" ht="12">
      <c r="A37" s="11">
        <v>30</v>
      </c>
      <c r="B37" s="12" t="s">
        <v>17</v>
      </c>
      <c r="C37" s="11">
        <v>102</v>
      </c>
      <c r="D37" s="11">
        <v>1</v>
      </c>
      <c r="E37" s="13">
        <v>0.9803921568627451</v>
      </c>
      <c r="F37" s="11">
        <v>4</v>
      </c>
      <c r="G37" s="13">
        <v>3.9215686274509802</v>
      </c>
      <c r="H37" s="14">
        <v>97</v>
      </c>
      <c r="I37" s="14">
        <v>97</v>
      </c>
      <c r="J37" s="15">
        <v>100</v>
      </c>
      <c r="K37" s="11">
        <v>35</v>
      </c>
      <c r="L37" s="22">
        <v>36.08247422680412</v>
      </c>
      <c r="M37" s="14">
        <v>62</v>
      </c>
      <c r="N37" s="15">
        <v>63.91752577319588</v>
      </c>
      <c r="O37" s="11">
        <v>0</v>
      </c>
      <c r="P37" s="15">
        <v>0</v>
      </c>
      <c r="Q37" s="14"/>
      <c r="R37" s="15"/>
      <c r="S37" s="14"/>
      <c r="T37" s="15"/>
      <c r="U37" s="11">
        <v>6</v>
      </c>
      <c r="V37" s="13">
        <v>100</v>
      </c>
      <c r="W37" s="16"/>
      <c r="X37" s="16"/>
    </row>
    <row r="38" spans="1:24" s="17" customFormat="1" ht="12">
      <c r="A38" s="11">
        <v>31</v>
      </c>
      <c r="B38" s="12" t="s">
        <v>47</v>
      </c>
      <c r="C38" s="11">
        <v>25</v>
      </c>
      <c r="D38" s="11"/>
      <c r="E38" s="13"/>
      <c r="F38" s="11"/>
      <c r="G38" s="13"/>
      <c r="H38" s="14">
        <v>25</v>
      </c>
      <c r="I38" s="14">
        <v>25</v>
      </c>
      <c r="J38" s="15">
        <v>100</v>
      </c>
      <c r="K38" s="11">
        <v>9</v>
      </c>
      <c r="L38" s="22">
        <v>36</v>
      </c>
      <c r="M38" s="14">
        <v>16</v>
      </c>
      <c r="N38" s="15">
        <v>64</v>
      </c>
      <c r="O38" s="11">
        <v>0</v>
      </c>
      <c r="P38" s="15">
        <v>0</v>
      </c>
      <c r="Q38" s="14"/>
      <c r="R38" s="15"/>
      <c r="S38" s="14"/>
      <c r="T38" s="15"/>
      <c r="U38" s="11">
        <v>2</v>
      </c>
      <c r="V38" s="13">
        <v>100</v>
      </c>
      <c r="W38" s="16"/>
      <c r="X38" s="16"/>
    </row>
    <row r="39" spans="1:24" s="17" customFormat="1" ht="12">
      <c r="A39" s="11">
        <v>32</v>
      </c>
      <c r="B39" s="12" t="s">
        <v>60</v>
      </c>
      <c r="C39" s="11">
        <v>26</v>
      </c>
      <c r="D39" s="11"/>
      <c r="E39" s="13"/>
      <c r="F39" s="11">
        <v>1</v>
      </c>
      <c r="G39" s="13">
        <v>3.8461538461538463</v>
      </c>
      <c r="H39" s="14">
        <v>25</v>
      </c>
      <c r="I39" s="14">
        <v>22</v>
      </c>
      <c r="J39" s="15">
        <v>88</v>
      </c>
      <c r="K39" s="11">
        <v>9</v>
      </c>
      <c r="L39" s="22">
        <v>36</v>
      </c>
      <c r="M39" s="14">
        <v>13</v>
      </c>
      <c r="N39" s="15">
        <v>52</v>
      </c>
      <c r="O39" s="11">
        <v>3</v>
      </c>
      <c r="P39" s="15">
        <v>12</v>
      </c>
      <c r="Q39" s="14">
        <v>3</v>
      </c>
      <c r="R39" s="15">
        <v>12</v>
      </c>
      <c r="S39" s="14"/>
      <c r="T39" s="15"/>
      <c r="U39" s="11">
        <v>5</v>
      </c>
      <c r="V39" s="13">
        <v>100</v>
      </c>
      <c r="W39" s="16"/>
      <c r="X39" s="16"/>
    </row>
    <row r="40" spans="1:24" s="17" customFormat="1" ht="12">
      <c r="A40" s="11">
        <v>33</v>
      </c>
      <c r="B40" s="12" t="s">
        <v>18</v>
      </c>
      <c r="C40" s="11">
        <v>182</v>
      </c>
      <c r="D40" s="11">
        <v>2</v>
      </c>
      <c r="E40" s="13">
        <v>1.098901098901099</v>
      </c>
      <c r="F40" s="11">
        <v>4</v>
      </c>
      <c r="G40" s="13">
        <v>2.197802197802198</v>
      </c>
      <c r="H40" s="14">
        <v>176</v>
      </c>
      <c r="I40" s="14">
        <v>175</v>
      </c>
      <c r="J40" s="15">
        <v>99.43181818181819</v>
      </c>
      <c r="K40" s="11">
        <v>61</v>
      </c>
      <c r="L40" s="22">
        <v>34.65909090909091</v>
      </c>
      <c r="M40" s="14">
        <v>114</v>
      </c>
      <c r="N40" s="15">
        <v>64.77272727272727</v>
      </c>
      <c r="O40" s="11">
        <v>1</v>
      </c>
      <c r="P40" s="15">
        <v>0.5681818181818182</v>
      </c>
      <c r="Q40" s="14">
        <v>1</v>
      </c>
      <c r="R40" s="15">
        <v>0.5681818181818182</v>
      </c>
      <c r="S40" s="14"/>
      <c r="T40" s="15"/>
      <c r="U40" s="11">
        <v>34</v>
      </c>
      <c r="V40" s="13">
        <v>100</v>
      </c>
      <c r="W40" s="16"/>
      <c r="X40" s="16"/>
    </row>
    <row r="41" spans="1:24" s="17" customFormat="1" ht="12">
      <c r="A41" s="11">
        <v>34</v>
      </c>
      <c r="B41" s="12" t="s">
        <v>42</v>
      </c>
      <c r="C41" s="11">
        <v>56</v>
      </c>
      <c r="D41" s="11"/>
      <c r="E41" s="13"/>
      <c r="F41" s="11">
        <v>1</v>
      </c>
      <c r="G41" s="13">
        <v>1.7857142857142858</v>
      </c>
      <c r="H41" s="14">
        <v>55</v>
      </c>
      <c r="I41" s="14">
        <v>53</v>
      </c>
      <c r="J41" s="15">
        <v>96.36363636363636</v>
      </c>
      <c r="K41" s="11">
        <v>19</v>
      </c>
      <c r="L41" s="22">
        <v>34.54545454545455</v>
      </c>
      <c r="M41" s="14">
        <v>34</v>
      </c>
      <c r="N41" s="15">
        <v>61.81818181818182</v>
      </c>
      <c r="O41" s="11">
        <v>2</v>
      </c>
      <c r="P41" s="15">
        <v>3.6363636363636362</v>
      </c>
      <c r="Q41" s="14">
        <v>2</v>
      </c>
      <c r="R41" s="15">
        <v>3.6363636363636362</v>
      </c>
      <c r="S41" s="14"/>
      <c r="T41" s="15"/>
      <c r="U41" s="11">
        <v>4</v>
      </c>
      <c r="V41" s="13">
        <v>100</v>
      </c>
      <c r="W41" s="16"/>
      <c r="X41" s="16"/>
    </row>
    <row r="42" spans="1:24" s="17" customFormat="1" ht="12">
      <c r="A42" s="11">
        <v>35</v>
      </c>
      <c r="B42" s="12" t="s">
        <v>28</v>
      </c>
      <c r="C42" s="11">
        <v>99</v>
      </c>
      <c r="D42" s="11"/>
      <c r="E42" s="13"/>
      <c r="F42" s="11">
        <v>8</v>
      </c>
      <c r="G42" s="13">
        <v>8.080808080808081</v>
      </c>
      <c r="H42" s="14">
        <v>91</v>
      </c>
      <c r="I42" s="14">
        <v>90</v>
      </c>
      <c r="J42" s="15">
        <v>98.9010989010989</v>
      </c>
      <c r="K42" s="11">
        <v>31</v>
      </c>
      <c r="L42" s="22">
        <v>34.065934065934066</v>
      </c>
      <c r="M42" s="14">
        <v>59</v>
      </c>
      <c r="N42" s="15">
        <v>64.83516483516483</v>
      </c>
      <c r="O42" s="11">
        <v>1</v>
      </c>
      <c r="P42" s="15">
        <v>1.098901098901099</v>
      </c>
      <c r="Q42" s="14">
        <v>1</v>
      </c>
      <c r="R42" s="15">
        <v>1.098901098901099</v>
      </c>
      <c r="S42" s="14"/>
      <c r="T42" s="15"/>
      <c r="U42" s="11">
        <v>19</v>
      </c>
      <c r="V42" s="13">
        <v>100</v>
      </c>
      <c r="W42" s="16"/>
      <c r="X42" s="16"/>
    </row>
    <row r="43" spans="1:24" s="17" customFormat="1" ht="12">
      <c r="A43" s="11">
        <v>36</v>
      </c>
      <c r="B43" s="12" t="s">
        <v>68</v>
      </c>
      <c r="C43" s="11">
        <v>413</v>
      </c>
      <c r="D43" s="11">
        <v>3</v>
      </c>
      <c r="E43" s="13">
        <v>0.7263922518159807</v>
      </c>
      <c r="F43" s="11">
        <v>28</v>
      </c>
      <c r="G43" s="13">
        <v>6.779661016949152</v>
      </c>
      <c r="H43" s="14">
        <v>382</v>
      </c>
      <c r="I43" s="14">
        <v>381</v>
      </c>
      <c r="J43" s="15">
        <v>99.73821989528795</v>
      </c>
      <c r="K43" s="11">
        <v>130</v>
      </c>
      <c r="L43" s="22">
        <v>34.031413612565444</v>
      </c>
      <c r="M43" s="14">
        <v>251</v>
      </c>
      <c r="N43" s="15">
        <v>65.70680628272251</v>
      </c>
      <c r="O43" s="11">
        <v>1</v>
      </c>
      <c r="P43" s="15">
        <v>0.2617801047120419</v>
      </c>
      <c r="Q43" s="14">
        <v>1</v>
      </c>
      <c r="R43" s="15">
        <v>0.2617801047120419</v>
      </c>
      <c r="S43" s="14"/>
      <c r="T43" s="15"/>
      <c r="U43" s="11">
        <v>89</v>
      </c>
      <c r="V43" s="13">
        <v>100</v>
      </c>
      <c r="W43" s="16"/>
      <c r="X43" s="16"/>
    </row>
    <row r="44" spans="1:24" s="17" customFormat="1" ht="12">
      <c r="A44" s="11">
        <v>37</v>
      </c>
      <c r="B44" s="12" t="s">
        <v>38</v>
      </c>
      <c r="C44" s="11">
        <v>290</v>
      </c>
      <c r="D44" s="11">
        <v>9</v>
      </c>
      <c r="E44" s="13">
        <v>3.103448275862069</v>
      </c>
      <c r="F44" s="11">
        <v>13</v>
      </c>
      <c r="G44" s="13">
        <v>4.482758620689655</v>
      </c>
      <c r="H44" s="14">
        <v>268</v>
      </c>
      <c r="I44" s="14">
        <v>262</v>
      </c>
      <c r="J44" s="15">
        <v>97.76119402985074</v>
      </c>
      <c r="K44" s="11">
        <v>91</v>
      </c>
      <c r="L44" s="22">
        <v>33.95522388059702</v>
      </c>
      <c r="M44" s="14">
        <v>171</v>
      </c>
      <c r="N44" s="15">
        <v>63.80597014925373</v>
      </c>
      <c r="O44" s="11">
        <v>6</v>
      </c>
      <c r="P44" s="15">
        <v>2.2388059701492535</v>
      </c>
      <c r="Q44" s="14">
        <v>6</v>
      </c>
      <c r="R44" s="15">
        <v>2.2388059701492535</v>
      </c>
      <c r="S44" s="14"/>
      <c r="T44" s="15"/>
      <c r="U44" s="11">
        <v>28</v>
      </c>
      <c r="V44" s="13">
        <v>100</v>
      </c>
      <c r="W44" s="16"/>
      <c r="X44" s="16"/>
    </row>
    <row r="45" spans="1:24" s="17" customFormat="1" ht="12">
      <c r="A45" s="11">
        <v>38</v>
      </c>
      <c r="B45" s="12" t="s">
        <v>70</v>
      </c>
      <c r="C45" s="11">
        <v>281</v>
      </c>
      <c r="D45" s="11">
        <v>2</v>
      </c>
      <c r="E45" s="13">
        <v>0.7117437722419929</v>
      </c>
      <c r="F45" s="11">
        <v>5</v>
      </c>
      <c r="G45" s="13">
        <v>1.7793594306049823</v>
      </c>
      <c r="H45" s="14">
        <v>274</v>
      </c>
      <c r="I45" s="14">
        <v>267</v>
      </c>
      <c r="J45" s="15">
        <v>97.44525547445255</v>
      </c>
      <c r="K45" s="11">
        <v>92</v>
      </c>
      <c r="L45" s="22">
        <v>33.57664233576642</v>
      </c>
      <c r="M45" s="14">
        <v>175</v>
      </c>
      <c r="N45" s="15">
        <v>63.86861313868613</v>
      </c>
      <c r="O45" s="11">
        <v>7</v>
      </c>
      <c r="P45" s="15">
        <v>2.5547445255474455</v>
      </c>
      <c r="Q45" s="14">
        <v>7</v>
      </c>
      <c r="R45" s="15">
        <v>2.5547445255474455</v>
      </c>
      <c r="S45" s="14"/>
      <c r="T45" s="15"/>
      <c r="U45" s="11">
        <v>57</v>
      </c>
      <c r="V45" s="13">
        <v>100</v>
      </c>
      <c r="W45" s="16"/>
      <c r="X45" s="16"/>
    </row>
    <row r="46" spans="1:24" s="17" customFormat="1" ht="12">
      <c r="A46" s="11">
        <v>39</v>
      </c>
      <c r="B46" s="12" t="s">
        <v>45</v>
      </c>
      <c r="C46" s="11">
        <v>56</v>
      </c>
      <c r="D46" s="11">
        <v>1</v>
      </c>
      <c r="E46" s="13">
        <v>1.7857142857142858</v>
      </c>
      <c r="F46" s="11">
        <v>1</v>
      </c>
      <c r="G46" s="13">
        <v>1.7857142857142858</v>
      </c>
      <c r="H46" s="14">
        <v>54</v>
      </c>
      <c r="I46" s="14">
        <v>51</v>
      </c>
      <c r="J46" s="15">
        <v>94.44444444444444</v>
      </c>
      <c r="K46" s="11">
        <v>18</v>
      </c>
      <c r="L46" s="22">
        <v>33.333333333333336</v>
      </c>
      <c r="M46" s="14">
        <v>33</v>
      </c>
      <c r="N46" s="15">
        <v>61.111111111111114</v>
      </c>
      <c r="O46" s="11">
        <v>3</v>
      </c>
      <c r="P46" s="15">
        <v>5.555555555555555</v>
      </c>
      <c r="Q46" s="14">
        <v>3</v>
      </c>
      <c r="R46" s="15">
        <v>5.555555555555555</v>
      </c>
      <c r="S46" s="14"/>
      <c r="T46" s="15"/>
      <c r="U46" s="11">
        <v>1</v>
      </c>
      <c r="V46" s="13">
        <v>100</v>
      </c>
      <c r="W46" s="16"/>
      <c r="X46" s="16"/>
    </row>
    <row r="47" spans="1:24" s="17" customFormat="1" ht="12">
      <c r="A47" s="11">
        <v>40</v>
      </c>
      <c r="B47" s="12" t="s">
        <v>67</v>
      </c>
      <c r="C47" s="11">
        <v>334</v>
      </c>
      <c r="D47" s="11">
        <v>2</v>
      </c>
      <c r="E47" s="13">
        <v>0.5988023952095808</v>
      </c>
      <c r="F47" s="11">
        <v>7</v>
      </c>
      <c r="G47" s="13">
        <v>2.095808383233533</v>
      </c>
      <c r="H47" s="14">
        <v>325</v>
      </c>
      <c r="I47" s="14">
        <v>319</v>
      </c>
      <c r="J47" s="15">
        <v>98.15384615384616</v>
      </c>
      <c r="K47" s="11">
        <v>107</v>
      </c>
      <c r="L47" s="22">
        <v>32.92307692307692</v>
      </c>
      <c r="M47" s="14">
        <v>212</v>
      </c>
      <c r="N47" s="15">
        <v>65.23076923076923</v>
      </c>
      <c r="O47" s="11">
        <v>6</v>
      </c>
      <c r="P47" s="15">
        <v>1.8461538461538463</v>
      </c>
      <c r="Q47" s="14">
        <v>6</v>
      </c>
      <c r="R47" s="15">
        <v>1.8461538461538463</v>
      </c>
      <c r="S47" s="14"/>
      <c r="T47" s="15"/>
      <c r="U47" s="11">
        <v>42</v>
      </c>
      <c r="V47" s="13">
        <v>100</v>
      </c>
      <c r="W47" s="16"/>
      <c r="X47" s="16"/>
    </row>
    <row r="48" spans="1:24" s="17" customFormat="1" ht="12">
      <c r="A48" s="11">
        <v>41</v>
      </c>
      <c r="B48" s="12" t="s">
        <v>54</v>
      </c>
      <c r="C48" s="11">
        <v>319</v>
      </c>
      <c r="D48" s="11">
        <v>7</v>
      </c>
      <c r="E48" s="13">
        <v>2.19435736677116</v>
      </c>
      <c r="F48" s="11">
        <v>11</v>
      </c>
      <c r="G48" s="13">
        <v>3.4482758620689653</v>
      </c>
      <c r="H48" s="14">
        <v>301</v>
      </c>
      <c r="I48" s="14">
        <v>290</v>
      </c>
      <c r="J48" s="15">
        <v>96.34551495016612</v>
      </c>
      <c r="K48" s="11">
        <v>99</v>
      </c>
      <c r="L48" s="22">
        <v>32.89036544850498</v>
      </c>
      <c r="M48" s="14">
        <v>191</v>
      </c>
      <c r="N48" s="15">
        <v>63.45514950166113</v>
      </c>
      <c r="O48" s="11">
        <v>11</v>
      </c>
      <c r="P48" s="15">
        <v>3.654485049833887</v>
      </c>
      <c r="Q48" s="14">
        <v>11</v>
      </c>
      <c r="R48" s="15">
        <v>3.654485049833887</v>
      </c>
      <c r="S48" s="14"/>
      <c r="T48" s="15"/>
      <c r="U48" s="11">
        <v>80</v>
      </c>
      <c r="V48" s="13">
        <v>100</v>
      </c>
      <c r="W48" s="16"/>
      <c r="X48" s="16"/>
    </row>
    <row r="49" spans="1:24" s="17" customFormat="1" ht="12">
      <c r="A49" s="11">
        <v>42</v>
      </c>
      <c r="B49" s="12" t="s">
        <v>31</v>
      </c>
      <c r="C49" s="11">
        <v>204</v>
      </c>
      <c r="D49" s="11"/>
      <c r="E49" s="13"/>
      <c r="F49" s="11">
        <v>5</v>
      </c>
      <c r="G49" s="13">
        <v>2.450980392156863</v>
      </c>
      <c r="H49" s="14">
        <v>199</v>
      </c>
      <c r="I49" s="14">
        <v>195</v>
      </c>
      <c r="J49" s="15">
        <v>97.98994974874371</v>
      </c>
      <c r="K49" s="11">
        <v>65</v>
      </c>
      <c r="L49" s="22">
        <v>32.663316582914575</v>
      </c>
      <c r="M49" s="14">
        <v>130</v>
      </c>
      <c r="N49" s="15">
        <v>65.32663316582915</v>
      </c>
      <c r="O49" s="11">
        <v>4</v>
      </c>
      <c r="P49" s="15">
        <v>2.0100502512562812</v>
      </c>
      <c r="Q49" s="14">
        <v>4</v>
      </c>
      <c r="R49" s="15">
        <v>2.0100502512562812</v>
      </c>
      <c r="S49" s="14"/>
      <c r="T49" s="15"/>
      <c r="U49" s="11">
        <v>42</v>
      </c>
      <c r="V49" s="13">
        <v>100</v>
      </c>
      <c r="W49" s="16"/>
      <c r="X49" s="16"/>
    </row>
    <row r="50" spans="1:24" s="20" customFormat="1" ht="12">
      <c r="A50" s="11">
        <v>43</v>
      </c>
      <c r="B50" s="12" t="s">
        <v>75</v>
      </c>
      <c r="C50" s="11">
        <v>358</v>
      </c>
      <c r="D50" s="11">
        <v>2</v>
      </c>
      <c r="E50" s="13">
        <v>0.5586592178770949</v>
      </c>
      <c r="F50" s="11">
        <v>15</v>
      </c>
      <c r="G50" s="13">
        <v>4.189944134078212</v>
      </c>
      <c r="H50" s="14">
        <v>341</v>
      </c>
      <c r="I50" s="14">
        <v>337</v>
      </c>
      <c r="J50" s="15">
        <v>98.82697947214076</v>
      </c>
      <c r="K50" s="11">
        <v>111</v>
      </c>
      <c r="L50" s="22">
        <v>32.551319648093845</v>
      </c>
      <c r="M50" s="14">
        <v>226</v>
      </c>
      <c r="N50" s="15">
        <v>66.27565982404693</v>
      </c>
      <c r="O50" s="11">
        <v>4</v>
      </c>
      <c r="P50" s="15">
        <v>1.1730205278592376</v>
      </c>
      <c r="Q50" s="14">
        <v>4</v>
      </c>
      <c r="R50" s="15">
        <v>1.1730205278592376</v>
      </c>
      <c r="S50" s="14"/>
      <c r="T50" s="15"/>
      <c r="U50" s="11">
        <v>38</v>
      </c>
      <c r="V50" s="13">
        <v>100</v>
      </c>
      <c r="W50" s="16"/>
      <c r="X50" s="16"/>
    </row>
    <row r="51" spans="1:24" s="20" customFormat="1" ht="12">
      <c r="A51" s="11">
        <v>44</v>
      </c>
      <c r="B51" s="12" t="s">
        <v>71</v>
      </c>
      <c r="C51" s="11">
        <v>325</v>
      </c>
      <c r="D51" s="11">
        <v>1</v>
      </c>
      <c r="E51" s="13">
        <v>0.3076923076923077</v>
      </c>
      <c r="F51" s="11">
        <v>14</v>
      </c>
      <c r="G51" s="13">
        <v>4.3076923076923075</v>
      </c>
      <c r="H51" s="14">
        <v>310</v>
      </c>
      <c r="I51" s="14">
        <v>307</v>
      </c>
      <c r="J51" s="15">
        <v>99.03225806451613</v>
      </c>
      <c r="K51" s="11">
        <v>98</v>
      </c>
      <c r="L51" s="22">
        <v>31.612903225806452</v>
      </c>
      <c r="M51" s="11">
        <v>209</v>
      </c>
      <c r="N51" s="15">
        <v>67.41935483870968</v>
      </c>
      <c r="O51" s="11">
        <v>3</v>
      </c>
      <c r="P51" s="15">
        <v>0.967741935483871</v>
      </c>
      <c r="Q51" s="14">
        <v>3</v>
      </c>
      <c r="R51" s="15">
        <v>0.967741935483871</v>
      </c>
      <c r="S51" s="14"/>
      <c r="T51" s="15"/>
      <c r="U51" s="11">
        <v>52</v>
      </c>
      <c r="V51" s="13">
        <v>100</v>
      </c>
      <c r="W51" s="16"/>
      <c r="X51" s="16"/>
    </row>
    <row r="52" spans="1:24" s="20" customFormat="1" ht="12">
      <c r="A52" s="11">
        <v>45</v>
      </c>
      <c r="B52" s="12" t="s">
        <v>73</v>
      </c>
      <c r="C52" s="11">
        <v>241</v>
      </c>
      <c r="D52" s="11">
        <v>1</v>
      </c>
      <c r="E52" s="13">
        <v>0.4149377593360996</v>
      </c>
      <c r="F52" s="11">
        <v>10</v>
      </c>
      <c r="G52" s="13">
        <v>4.149377593360996</v>
      </c>
      <c r="H52" s="14">
        <v>230</v>
      </c>
      <c r="I52" s="14">
        <v>224</v>
      </c>
      <c r="J52" s="15">
        <v>97.3913043478261</v>
      </c>
      <c r="K52" s="11">
        <v>71</v>
      </c>
      <c r="L52" s="22">
        <v>30.869565217391305</v>
      </c>
      <c r="M52" s="14">
        <v>153</v>
      </c>
      <c r="N52" s="15">
        <v>66.52173913043478</v>
      </c>
      <c r="O52" s="11">
        <v>6</v>
      </c>
      <c r="P52" s="15">
        <v>2.608695652173913</v>
      </c>
      <c r="Q52" s="14">
        <v>6</v>
      </c>
      <c r="R52" s="15">
        <v>2.608695652173913</v>
      </c>
      <c r="S52" s="14"/>
      <c r="T52" s="15"/>
      <c r="U52" s="11">
        <v>73</v>
      </c>
      <c r="V52" s="13">
        <v>100</v>
      </c>
      <c r="W52" s="16"/>
      <c r="X52" s="16"/>
    </row>
    <row r="53" spans="1:24" s="17" customFormat="1" ht="12">
      <c r="A53" s="11">
        <v>46</v>
      </c>
      <c r="B53" s="12" t="s">
        <v>37</v>
      </c>
      <c r="C53" s="11">
        <v>38</v>
      </c>
      <c r="D53" s="11">
        <v>1</v>
      </c>
      <c r="E53" s="13">
        <v>2.6315789473684212</v>
      </c>
      <c r="F53" s="11">
        <v>1</v>
      </c>
      <c r="G53" s="13">
        <v>2.6315789473684212</v>
      </c>
      <c r="H53" s="14">
        <v>36</v>
      </c>
      <c r="I53" s="14">
        <v>36</v>
      </c>
      <c r="J53" s="15">
        <v>100</v>
      </c>
      <c r="K53" s="11">
        <v>11</v>
      </c>
      <c r="L53" s="22">
        <v>30.555555555555557</v>
      </c>
      <c r="M53" s="14">
        <v>25</v>
      </c>
      <c r="N53" s="15">
        <v>69.44444444444444</v>
      </c>
      <c r="O53" s="11">
        <v>0</v>
      </c>
      <c r="P53" s="15">
        <v>0</v>
      </c>
      <c r="Q53" s="14"/>
      <c r="R53" s="15"/>
      <c r="S53" s="14"/>
      <c r="T53" s="15"/>
      <c r="U53" s="11">
        <v>1</v>
      </c>
      <c r="V53" s="13">
        <v>100</v>
      </c>
      <c r="W53" s="16"/>
      <c r="X53" s="16"/>
    </row>
    <row r="54" spans="1:24" s="17" customFormat="1" ht="12">
      <c r="A54" s="11">
        <v>47</v>
      </c>
      <c r="B54" s="12" t="s">
        <v>46</v>
      </c>
      <c r="C54" s="11">
        <v>54</v>
      </c>
      <c r="D54" s="11"/>
      <c r="E54" s="13"/>
      <c r="F54" s="11">
        <v>1</v>
      </c>
      <c r="G54" s="13">
        <v>1.8518518518518519</v>
      </c>
      <c r="H54" s="14">
        <v>53</v>
      </c>
      <c r="I54" s="14">
        <v>53</v>
      </c>
      <c r="J54" s="15">
        <v>100</v>
      </c>
      <c r="K54" s="11">
        <v>16</v>
      </c>
      <c r="L54" s="22">
        <v>30.18867924528302</v>
      </c>
      <c r="M54" s="14">
        <v>37</v>
      </c>
      <c r="N54" s="15">
        <v>69.81132075471699</v>
      </c>
      <c r="O54" s="11">
        <v>0</v>
      </c>
      <c r="P54" s="15">
        <v>0</v>
      </c>
      <c r="Q54" s="14"/>
      <c r="R54" s="15"/>
      <c r="S54" s="14"/>
      <c r="T54" s="15"/>
      <c r="U54" s="11">
        <v>1</v>
      </c>
      <c r="V54" s="13">
        <v>100</v>
      </c>
      <c r="W54" s="16"/>
      <c r="X54" s="16"/>
    </row>
    <row r="55" spans="1:24" s="17" customFormat="1" ht="12">
      <c r="A55" s="11">
        <v>48</v>
      </c>
      <c r="B55" s="12" t="s">
        <v>35</v>
      </c>
      <c r="C55" s="11">
        <v>39</v>
      </c>
      <c r="D55" s="11"/>
      <c r="E55" s="13"/>
      <c r="F55" s="11">
        <v>2</v>
      </c>
      <c r="G55" s="13">
        <v>5.128205128205129</v>
      </c>
      <c r="H55" s="14">
        <v>37</v>
      </c>
      <c r="I55" s="14">
        <v>35</v>
      </c>
      <c r="J55" s="15">
        <v>94.5945945945946</v>
      </c>
      <c r="K55" s="11">
        <v>11</v>
      </c>
      <c r="L55" s="22">
        <v>29.72972972972973</v>
      </c>
      <c r="M55" s="14">
        <v>24</v>
      </c>
      <c r="N55" s="15">
        <v>64.86486486486487</v>
      </c>
      <c r="O55" s="11">
        <v>2</v>
      </c>
      <c r="P55" s="15">
        <v>5.405405405405405</v>
      </c>
      <c r="Q55" s="14">
        <v>2</v>
      </c>
      <c r="R55" s="15">
        <v>5.405405405405405</v>
      </c>
      <c r="S55" s="14"/>
      <c r="T55" s="15"/>
      <c r="U55" s="11">
        <v>5</v>
      </c>
      <c r="V55" s="13">
        <v>100</v>
      </c>
      <c r="W55" s="16"/>
      <c r="X55" s="16"/>
    </row>
    <row r="56" spans="1:24" s="17" customFormat="1" ht="12">
      <c r="A56" s="11">
        <v>49</v>
      </c>
      <c r="B56" s="12" t="s">
        <v>19</v>
      </c>
      <c r="C56" s="11">
        <v>143</v>
      </c>
      <c r="D56" s="11">
        <v>1</v>
      </c>
      <c r="E56" s="13">
        <v>0.6993006993006993</v>
      </c>
      <c r="F56" s="11">
        <v>7</v>
      </c>
      <c r="G56" s="13">
        <v>4.895104895104895</v>
      </c>
      <c r="H56" s="14">
        <v>135</v>
      </c>
      <c r="I56" s="14">
        <v>132</v>
      </c>
      <c r="J56" s="15">
        <v>97.77777777777777</v>
      </c>
      <c r="K56" s="11">
        <v>40</v>
      </c>
      <c r="L56" s="22">
        <v>29.62962962962963</v>
      </c>
      <c r="M56" s="14">
        <v>92</v>
      </c>
      <c r="N56" s="15">
        <v>68.14814814814815</v>
      </c>
      <c r="O56" s="11">
        <v>3</v>
      </c>
      <c r="P56" s="15">
        <v>2.2222222222222223</v>
      </c>
      <c r="Q56" s="14">
        <v>3</v>
      </c>
      <c r="R56" s="15">
        <v>2.2222222222222223</v>
      </c>
      <c r="S56" s="14"/>
      <c r="T56" s="15"/>
      <c r="U56" s="11">
        <v>22</v>
      </c>
      <c r="V56" s="13">
        <v>100</v>
      </c>
      <c r="W56" s="16"/>
      <c r="X56" s="16"/>
    </row>
    <row r="57" spans="1:24" s="17" customFormat="1" ht="12">
      <c r="A57" s="11">
        <v>50</v>
      </c>
      <c r="B57" s="12" t="s">
        <v>25</v>
      </c>
      <c r="C57" s="11">
        <v>43</v>
      </c>
      <c r="D57" s="11">
        <v>2</v>
      </c>
      <c r="E57" s="13">
        <v>4.651162790697675</v>
      </c>
      <c r="F57" s="11"/>
      <c r="G57" s="13"/>
      <c r="H57" s="14">
        <v>41</v>
      </c>
      <c r="I57" s="14">
        <v>41</v>
      </c>
      <c r="J57" s="15">
        <v>100</v>
      </c>
      <c r="K57" s="11">
        <v>12</v>
      </c>
      <c r="L57" s="22">
        <v>29.26829268292683</v>
      </c>
      <c r="M57" s="11">
        <v>29</v>
      </c>
      <c r="N57" s="15">
        <v>70.73170731707317</v>
      </c>
      <c r="O57" s="11">
        <v>0</v>
      </c>
      <c r="P57" s="15">
        <v>0</v>
      </c>
      <c r="Q57" s="14"/>
      <c r="R57" s="15"/>
      <c r="S57" s="14"/>
      <c r="T57" s="15"/>
      <c r="U57" s="11">
        <v>5</v>
      </c>
      <c r="V57" s="13">
        <v>100</v>
      </c>
      <c r="W57" s="16"/>
      <c r="X57" s="16"/>
    </row>
    <row r="58" spans="1:24" s="17" customFormat="1" ht="12">
      <c r="A58" s="11">
        <v>51</v>
      </c>
      <c r="B58" s="12" t="s">
        <v>74</v>
      </c>
      <c r="C58" s="11">
        <v>373</v>
      </c>
      <c r="D58" s="11">
        <v>1</v>
      </c>
      <c r="E58" s="13">
        <v>0.2680965147453083</v>
      </c>
      <c r="F58" s="11">
        <v>17</v>
      </c>
      <c r="G58" s="13">
        <v>4.557640750670242</v>
      </c>
      <c r="H58" s="14">
        <v>355</v>
      </c>
      <c r="I58" s="14">
        <v>350</v>
      </c>
      <c r="J58" s="15">
        <v>98.59154929577464</v>
      </c>
      <c r="K58" s="11">
        <v>103</v>
      </c>
      <c r="L58" s="22">
        <v>29.014084507042252</v>
      </c>
      <c r="M58" s="14">
        <v>247</v>
      </c>
      <c r="N58" s="15">
        <v>69.5774647887324</v>
      </c>
      <c r="O58" s="11">
        <v>5</v>
      </c>
      <c r="P58" s="15">
        <v>1.408450704225352</v>
      </c>
      <c r="Q58" s="14">
        <v>5</v>
      </c>
      <c r="R58" s="15">
        <v>1.408450704225352</v>
      </c>
      <c r="S58" s="14"/>
      <c r="T58" s="15"/>
      <c r="U58" s="11">
        <v>30</v>
      </c>
      <c r="V58" s="13">
        <v>100</v>
      </c>
      <c r="W58" s="16"/>
      <c r="X58" s="16"/>
    </row>
    <row r="59" spans="1:24" s="17" customFormat="1" ht="12">
      <c r="A59" s="11">
        <v>52</v>
      </c>
      <c r="B59" s="12" t="s">
        <v>40</v>
      </c>
      <c r="C59" s="11">
        <v>95</v>
      </c>
      <c r="D59" s="11">
        <v>1</v>
      </c>
      <c r="E59" s="13">
        <v>1.0526315789473684</v>
      </c>
      <c r="F59" s="11">
        <v>4</v>
      </c>
      <c r="G59" s="13">
        <v>4.2105263157894735</v>
      </c>
      <c r="H59" s="14">
        <v>90</v>
      </c>
      <c r="I59" s="14">
        <v>90</v>
      </c>
      <c r="J59" s="15">
        <v>100</v>
      </c>
      <c r="K59" s="11">
        <v>26</v>
      </c>
      <c r="L59" s="22">
        <v>28.88888888888889</v>
      </c>
      <c r="M59" s="14">
        <v>64</v>
      </c>
      <c r="N59" s="15">
        <v>71.11111111111111</v>
      </c>
      <c r="O59" s="11">
        <v>0</v>
      </c>
      <c r="P59" s="15">
        <v>0</v>
      </c>
      <c r="Q59" s="14"/>
      <c r="R59" s="15"/>
      <c r="S59" s="14"/>
      <c r="T59" s="15"/>
      <c r="U59" s="11">
        <v>17</v>
      </c>
      <c r="V59" s="13">
        <v>100</v>
      </c>
      <c r="W59" s="16"/>
      <c r="X59" s="16"/>
    </row>
    <row r="60" spans="1:24" s="17" customFormat="1" ht="12">
      <c r="A60" s="11">
        <v>53</v>
      </c>
      <c r="B60" s="12" t="s">
        <v>44</v>
      </c>
      <c r="C60" s="11">
        <v>62</v>
      </c>
      <c r="D60" s="11"/>
      <c r="E60" s="13"/>
      <c r="F60" s="11">
        <v>2</v>
      </c>
      <c r="G60" s="13">
        <v>3.225806451612903</v>
      </c>
      <c r="H60" s="14">
        <v>60</v>
      </c>
      <c r="I60" s="14">
        <v>60</v>
      </c>
      <c r="J60" s="15">
        <v>100</v>
      </c>
      <c r="K60" s="11">
        <v>16</v>
      </c>
      <c r="L60" s="22">
        <v>26.666666666666668</v>
      </c>
      <c r="M60" s="14">
        <v>44</v>
      </c>
      <c r="N60" s="15">
        <v>73.33333333333333</v>
      </c>
      <c r="O60" s="11">
        <v>0</v>
      </c>
      <c r="P60" s="15">
        <v>0</v>
      </c>
      <c r="Q60" s="14"/>
      <c r="R60" s="15"/>
      <c r="S60" s="14"/>
      <c r="T60" s="15"/>
      <c r="U60" s="11">
        <v>15</v>
      </c>
      <c r="V60" s="13">
        <v>100</v>
      </c>
      <c r="W60" s="16"/>
      <c r="X60" s="16"/>
    </row>
    <row r="61" spans="1:24" s="17" customFormat="1" ht="12">
      <c r="A61" s="11">
        <v>54</v>
      </c>
      <c r="B61" s="12" t="s">
        <v>36</v>
      </c>
      <c r="C61" s="11">
        <v>50</v>
      </c>
      <c r="D61" s="11"/>
      <c r="E61" s="13"/>
      <c r="F61" s="11">
        <v>1</v>
      </c>
      <c r="G61" s="13">
        <v>2</v>
      </c>
      <c r="H61" s="14">
        <v>49</v>
      </c>
      <c r="I61" s="14">
        <v>48</v>
      </c>
      <c r="J61" s="15">
        <v>97.95918367346938</v>
      </c>
      <c r="K61" s="11">
        <v>13</v>
      </c>
      <c r="L61" s="22">
        <v>26.53061224489796</v>
      </c>
      <c r="M61" s="14">
        <v>35</v>
      </c>
      <c r="N61" s="15">
        <v>71.42857142857143</v>
      </c>
      <c r="O61" s="11">
        <v>1</v>
      </c>
      <c r="P61" s="15">
        <v>2.0408163265306123</v>
      </c>
      <c r="Q61" s="14">
        <v>1</v>
      </c>
      <c r="R61" s="15">
        <v>2.0408163265306123</v>
      </c>
      <c r="S61" s="14"/>
      <c r="T61" s="15"/>
      <c r="U61" s="11">
        <v>5</v>
      </c>
      <c r="V61" s="13">
        <v>100</v>
      </c>
      <c r="W61" s="16"/>
      <c r="X61" s="16"/>
    </row>
    <row r="62" spans="1:24" s="17" customFormat="1" ht="12">
      <c r="A62" s="11">
        <v>55</v>
      </c>
      <c r="B62" s="12" t="s">
        <v>24</v>
      </c>
      <c r="C62" s="11">
        <v>31</v>
      </c>
      <c r="D62" s="11"/>
      <c r="E62" s="13"/>
      <c r="F62" s="11"/>
      <c r="G62" s="13"/>
      <c r="H62" s="11">
        <v>31</v>
      </c>
      <c r="I62" s="14">
        <v>30</v>
      </c>
      <c r="J62" s="13">
        <v>96.7741935483871</v>
      </c>
      <c r="K62" s="11">
        <v>7</v>
      </c>
      <c r="L62" s="22">
        <v>22.580645161290324</v>
      </c>
      <c r="M62" s="11">
        <v>23</v>
      </c>
      <c r="N62" s="15">
        <v>74.19354838709677</v>
      </c>
      <c r="O62" s="11">
        <v>1</v>
      </c>
      <c r="P62" s="15">
        <v>3.225806451612903</v>
      </c>
      <c r="Q62" s="11"/>
      <c r="R62" s="15"/>
      <c r="S62" s="11">
        <v>1</v>
      </c>
      <c r="T62" s="15">
        <v>3.225806451612903</v>
      </c>
      <c r="U62" s="11">
        <v>6</v>
      </c>
      <c r="V62" s="13">
        <v>100</v>
      </c>
      <c r="W62" s="18"/>
      <c r="X62" s="16"/>
    </row>
    <row r="63" spans="1:24" s="17" customFormat="1" ht="12">
      <c r="A63" s="11">
        <v>56</v>
      </c>
      <c r="B63" s="12" t="s">
        <v>27</v>
      </c>
      <c r="C63" s="11">
        <v>53</v>
      </c>
      <c r="D63" s="11"/>
      <c r="E63" s="13"/>
      <c r="F63" s="11">
        <v>2</v>
      </c>
      <c r="G63" s="13">
        <v>3.7735849056603774</v>
      </c>
      <c r="H63" s="14">
        <v>51</v>
      </c>
      <c r="I63" s="14">
        <v>50</v>
      </c>
      <c r="J63" s="15">
        <v>98.03921568627452</v>
      </c>
      <c r="K63" s="11">
        <v>11</v>
      </c>
      <c r="L63" s="22">
        <v>21.568627450980394</v>
      </c>
      <c r="M63" s="14">
        <v>39</v>
      </c>
      <c r="N63" s="15">
        <v>76.47058823529412</v>
      </c>
      <c r="O63" s="11">
        <v>1</v>
      </c>
      <c r="P63" s="15">
        <v>1.9607843137254901</v>
      </c>
      <c r="Q63" s="14"/>
      <c r="R63" s="15"/>
      <c r="S63" s="14">
        <v>1</v>
      </c>
      <c r="T63" s="15">
        <v>1.9607843137254901</v>
      </c>
      <c r="U63" s="11">
        <v>3</v>
      </c>
      <c r="V63" s="13">
        <v>100</v>
      </c>
      <c r="W63" s="16"/>
      <c r="X63" s="16"/>
    </row>
    <row r="64" spans="1:24" s="17" customFormat="1" ht="12">
      <c r="A64" s="11">
        <v>57</v>
      </c>
      <c r="B64" s="12" t="s">
        <v>26</v>
      </c>
      <c r="C64" s="11">
        <v>43</v>
      </c>
      <c r="D64" s="11"/>
      <c r="E64" s="13"/>
      <c r="F64" s="11">
        <v>1</v>
      </c>
      <c r="G64" s="13">
        <v>2.3255813953488373</v>
      </c>
      <c r="H64" s="14">
        <v>42</v>
      </c>
      <c r="I64" s="14">
        <v>39</v>
      </c>
      <c r="J64" s="15">
        <v>92.85714285714286</v>
      </c>
      <c r="K64" s="11">
        <v>9</v>
      </c>
      <c r="L64" s="22">
        <v>21.428571428571427</v>
      </c>
      <c r="M64" s="14">
        <v>30</v>
      </c>
      <c r="N64" s="15">
        <v>71.42857142857143</v>
      </c>
      <c r="O64" s="11">
        <v>3</v>
      </c>
      <c r="P64" s="15">
        <v>7.142857142857143</v>
      </c>
      <c r="Q64" s="14">
        <v>3</v>
      </c>
      <c r="R64" s="15">
        <v>7.142857142857143</v>
      </c>
      <c r="S64" s="14"/>
      <c r="T64" s="15"/>
      <c r="U64" s="11">
        <v>6</v>
      </c>
      <c r="V64" s="13">
        <v>100</v>
      </c>
      <c r="W64" s="16"/>
      <c r="X64" s="16"/>
    </row>
    <row r="65" spans="1:24" s="17" customFormat="1" ht="12">
      <c r="A65" s="11">
        <v>58</v>
      </c>
      <c r="B65" s="12" t="s">
        <v>48</v>
      </c>
      <c r="C65" s="11">
        <v>19</v>
      </c>
      <c r="D65" s="11"/>
      <c r="E65" s="13"/>
      <c r="F65" s="11"/>
      <c r="G65" s="13"/>
      <c r="H65" s="14">
        <v>19</v>
      </c>
      <c r="I65" s="14">
        <v>19</v>
      </c>
      <c r="J65" s="15">
        <v>100</v>
      </c>
      <c r="K65" s="11">
        <v>4</v>
      </c>
      <c r="L65" s="22">
        <v>21.05263157894737</v>
      </c>
      <c r="M65" s="14">
        <v>15</v>
      </c>
      <c r="N65" s="15">
        <v>78.94736842105263</v>
      </c>
      <c r="O65" s="11">
        <v>0</v>
      </c>
      <c r="P65" s="15">
        <v>0</v>
      </c>
      <c r="Q65" s="14"/>
      <c r="R65" s="15"/>
      <c r="S65" s="14"/>
      <c r="T65" s="15"/>
      <c r="U65" s="11">
        <v>9</v>
      </c>
      <c r="V65" s="13">
        <v>100</v>
      </c>
      <c r="W65" s="16"/>
      <c r="X65" s="16"/>
    </row>
    <row r="66" spans="1:24" s="17" customFormat="1" ht="12">
      <c r="A66" s="11">
        <v>59</v>
      </c>
      <c r="B66" s="12" t="s">
        <v>63</v>
      </c>
      <c r="C66" s="11">
        <v>46</v>
      </c>
      <c r="D66" s="11"/>
      <c r="E66" s="13"/>
      <c r="F66" s="11">
        <v>4</v>
      </c>
      <c r="G66" s="13">
        <v>8.695652173913043</v>
      </c>
      <c r="H66" s="14">
        <v>42</v>
      </c>
      <c r="I66" s="14">
        <v>41</v>
      </c>
      <c r="J66" s="15">
        <v>97.61904761904762</v>
      </c>
      <c r="K66" s="11">
        <v>5</v>
      </c>
      <c r="L66" s="22">
        <v>11.904761904761905</v>
      </c>
      <c r="M66" s="14">
        <v>36</v>
      </c>
      <c r="N66" s="15">
        <v>85.71428571428571</v>
      </c>
      <c r="O66" s="11">
        <v>1</v>
      </c>
      <c r="P66" s="15">
        <v>2.380952380952381</v>
      </c>
      <c r="Q66" s="14"/>
      <c r="R66" s="15"/>
      <c r="S66" s="14">
        <v>1</v>
      </c>
      <c r="T66" s="15">
        <v>2.380952380952381</v>
      </c>
      <c r="U66" s="11">
        <v>2</v>
      </c>
      <c r="V66" s="13">
        <v>100</v>
      </c>
      <c r="W66" s="16"/>
      <c r="X66" s="16"/>
    </row>
    <row r="67" spans="1:24" s="17" customFormat="1" ht="12">
      <c r="A67" s="11">
        <v>60</v>
      </c>
      <c r="B67" s="12" t="s">
        <v>21</v>
      </c>
      <c r="C67" s="11">
        <v>23</v>
      </c>
      <c r="D67" s="11"/>
      <c r="E67" s="13"/>
      <c r="F67" s="11">
        <v>1</v>
      </c>
      <c r="G67" s="13">
        <v>4.3478260869565215</v>
      </c>
      <c r="H67" s="14">
        <v>22</v>
      </c>
      <c r="I67" s="14">
        <v>22</v>
      </c>
      <c r="J67" s="15">
        <v>100</v>
      </c>
      <c r="K67" s="11">
        <v>2</v>
      </c>
      <c r="L67" s="22">
        <v>9.090909090909092</v>
      </c>
      <c r="M67" s="14">
        <v>20</v>
      </c>
      <c r="N67" s="15">
        <v>90.9090909090909</v>
      </c>
      <c r="O67" s="11">
        <v>0</v>
      </c>
      <c r="P67" s="15">
        <v>0</v>
      </c>
      <c r="Q67" s="14"/>
      <c r="R67" s="15"/>
      <c r="S67" s="14"/>
      <c r="T67" s="15"/>
      <c r="U67" s="11">
        <v>8</v>
      </c>
      <c r="V67" s="13">
        <v>100</v>
      </c>
      <c r="W67" s="16"/>
      <c r="X67" s="18"/>
    </row>
    <row r="68" spans="1:24" s="17" customFormat="1" ht="12">
      <c r="A68" s="11">
        <v>61</v>
      </c>
      <c r="B68" s="12" t="s">
        <v>20</v>
      </c>
      <c r="C68" s="11">
        <v>31</v>
      </c>
      <c r="D68" s="11"/>
      <c r="E68" s="13"/>
      <c r="F68" s="11">
        <v>1</v>
      </c>
      <c r="G68" s="13">
        <v>3.225806451612903</v>
      </c>
      <c r="H68" s="14">
        <v>30</v>
      </c>
      <c r="I68" s="14">
        <v>29</v>
      </c>
      <c r="J68" s="15">
        <v>96.66666666666667</v>
      </c>
      <c r="K68" s="11">
        <v>1</v>
      </c>
      <c r="L68" s="22">
        <v>3.3333333333333335</v>
      </c>
      <c r="M68" s="14">
        <v>28</v>
      </c>
      <c r="N68" s="15">
        <v>93.33333333333333</v>
      </c>
      <c r="O68" s="11">
        <v>1</v>
      </c>
      <c r="P68" s="15">
        <v>3.3333333333333335</v>
      </c>
      <c r="Q68" s="14"/>
      <c r="R68" s="15"/>
      <c r="S68" s="14">
        <v>1</v>
      </c>
      <c r="T68" s="15">
        <v>3.3333333333333335</v>
      </c>
      <c r="U68" s="11">
        <v>3</v>
      </c>
      <c r="V68" s="13">
        <v>100</v>
      </c>
      <c r="W68" s="16"/>
      <c r="X68" s="16"/>
    </row>
    <row r="69" spans="1:24" s="17" customFormat="1" ht="12">
      <c r="A69" s="241" t="s">
        <v>76</v>
      </c>
      <c r="B69" s="241"/>
      <c r="C69" s="21">
        <f>D69+F69+H69</f>
        <v>7700</v>
      </c>
      <c r="D69" s="21">
        <f>SUM(D8:D68)</f>
        <v>80</v>
      </c>
      <c r="E69" s="22">
        <f>(D69*100)/C69</f>
        <v>1.0389610389610389</v>
      </c>
      <c r="F69" s="21">
        <f>SUM(F8:F68)</f>
        <v>257</v>
      </c>
      <c r="G69" s="22">
        <f>(F69*100)/C69</f>
        <v>3.3376623376623376</v>
      </c>
      <c r="H69" s="21">
        <f>I69+O69</f>
        <v>7363</v>
      </c>
      <c r="I69" s="21">
        <f>K69+M69</f>
        <v>7241</v>
      </c>
      <c r="J69" s="22">
        <f>(I69*100)/H69</f>
        <v>98.34306668477522</v>
      </c>
      <c r="K69" s="21">
        <f>SUM(K8:K68)</f>
        <v>2836</v>
      </c>
      <c r="L69" s="22">
        <f>(K69*100)/H69</f>
        <v>38.51690886866766</v>
      </c>
      <c r="M69" s="21">
        <f>SUM(M8:M68)</f>
        <v>4405</v>
      </c>
      <c r="N69" s="22">
        <f>(M69*100)/H69</f>
        <v>59.82615781610757</v>
      </c>
      <c r="O69" s="21">
        <f>SUM(O8:O68)</f>
        <v>122</v>
      </c>
      <c r="P69" s="22">
        <f>(O69*100)/H69</f>
        <v>1.6569333152247725</v>
      </c>
      <c r="Q69" s="21">
        <f>SUM(Q8:Q68)</f>
        <v>108</v>
      </c>
      <c r="R69" s="22">
        <f>(Q69*100)/H69</f>
        <v>1.4667934265924216</v>
      </c>
      <c r="S69" s="21">
        <f>SUM(S8:S68)</f>
        <v>14</v>
      </c>
      <c r="T69" s="22">
        <f>(S69*100)/H69</f>
        <v>0.19013988863235096</v>
      </c>
      <c r="U69" s="21">
        <f>SUM(U8:U68)</f>
        <v>1334</v>
      </c>
      <c r="V69" s="22">
        <f>U69*100/(U69+W69)</f>
        <v>100</v>
      </c>
      <c r="W69" s="21">
        <f>SUM(W8:W68)</f>
        <v>0</v>
      </c>
      <c r="X69" s="16"/>
    </row>
    <row r="70" spans="3:22" s="17" customFormat="1" ht="12"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3:22" s="17" customFormat="1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3:22" s="17" customFormat="1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</sheetData>
  <sheetProtection/>
  <autoFilter ref="A7:V7"/>
  <mergeCells count="21">
    <mergeCell ref="W4:X5"/>
    <mergeCell ref="Q4:T4"/>
    <mergeCell ref="S5:T5"/>
    <mergeCell ref="Q5:R5"/>
    <mergeCell ref="R1:V1"/>
    <mergeCell ref="A2:X2"/>
    <mergeCell ref="H3:N3"/>
    <mergeCell ref="A4:A6"/>
    <mergeCell ref="B4:B6"/>
    <mergeCell ref="K4:N4"/>
    <mergeCell ref="U4:V5"/>
    <mergeCell ref="D4:G4"/>
    <mergeCell ref="M5:N5"/>
    <mergeCell ref="O4:P5"/>
    <mergeCell ref="A69:B69"/>
    <mergeCell ref="D5:E5"/>
    <mergeCell ref="F5:G5"/>
    <mergeCell ref="K5:L5"/>
    <mergeCell ref="H4:H6"/>
    <mergeCell ref="I4:J5"/>
    <mergeCell ref="C4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U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64" sqref="O64"/>
    </sheetView>
  </sheetViews>
  <sheetFormatPr defaultColWidth="9.140625" defaultRowHeight="12.75"/>
  <cols>
    <col min="1" max="1" width="2.8515625" style="39" customWidth="1"/>
    <col min="2" max="2" width="16.28125" style="28" customWidth="1"/>
    <col min="3" max="3" width="5.7109375" style="28" customWidth="1"/>
    <col min="4" max="4" width="6.140625" style="28" customWidth="1"/>
    <col min="5" max="5" width="6.28125" style="28" customWidth="1"/>
    <col min="6" max="6" width="5.00390625" style="28" customWidth="1"/>
    <col min="7" max="7" width="5.57421875" style="28" customWidth="1"/>
    <col min="8" max="8" width="5.00390625" style="28" customWidth="1"/>
    <col min="9" max="9" width="5.421875" style="28" customWidth="1"/>
    <col min="10" max="10" width="4.421875" style="28" customWidth="1"/>
    <col min="11" max="11" width="4.140625" style="28" customWidth="1"/>
    <col min="12" max="12" width="4.00390625" style="28" customWidth="1"/>
    <col min="13" max="13" width="5.28125" style="28" customWidth="1"/>
    <col min="14" max="14" width="3.7109375" style="28" customWidth="1"/>
    <col min="15" max="15" width="4.57421875" style="28" customWidth="1"/>
    <col min="16" max="16" width="5.421875" style="28" customWidth="1"/>
    <col min="17" max="17" width="5.57421875" style="28" customWidth="1"/>
    <col min="18" max="19" width="3.421875" style="28" customWidth="1"/>
    <col min="20" max="16384" width="9.140625" style="28" customWidth="1"/>
  </cols>
  <sheetData>
    <row r="1" spans="1:19" ht="9" customHeight="1">
      <c r="A1" s="25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7"/>
      <c r="P1" s="27"/>
      <c r="Q1" s="27"/>
      <c r="R1" s="27"/>
      <c r="S1" s="27"/>
    </row>
    <row r="2" spans="1:19" ht="48.75" customHeight="1">
      <c r="A2" s="254" t="s">
        <v>356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s="30" customFormat="1" ht="32.25" customHeight="1">
      <c r="A3" s="255" t="s">
        <v>77</v>
      </c>
      <c r="B3" s="255" t="s">
        <v>328</v>
      </c>
      <c r="C3" s="255" t="s">
        <v>3</v>
      </c>
      <c r="D3" s="255" t="s">
        <v>78</v>
      </c>
      <c r="E3" s="255"/>
      <c r="F3" s="255" t="s">
        <v>79</v>
      </c>
      <c r="G3" s="255"/>
      <c r="H3" s="255"/>
      <c r="I3" s="255"/>
      <c r="J3" s="255" t="s">
        <v>6</v>
      </c>
      <c r="K3" s="255"/>
      <c r="L3" s="255" t="s">
        <v>7</v>
      </c>
      <c r="M3" s="255"/>
      <c r="N3" s="255"/>
      <c r="O3" s="255"/>
      <c r="P3" s="255" t="s">
        <v>80</v>
      </c>
      <c r="Q3" s="255"/>
      <c r="R3" s="255" t="s">
        <v>9</v>
      </c>
      <c r="S3" s="255"/>
    </row>
    <row r="4" spans="1:19" s="30" customFormat="1" ht="12.75" customHeight="1">
      <c r="A4" s="255"/>
      <c r="B4" s="255"/>
      <c r="C4" s="255"/>
      <c r="D4" s="255"/>
      <c r="E4" s="255"/>
      <c r="F4" s="255" t="s">
        <v>12</v>
      </c>
      <c r="G4" s="255"/>
      <c r="H4" s="255" t="s">
        <v>11</v>
      </c>
      <c r="I4" s="255"/>
      <c r="J4" s="255"/>
      <c r="K4" s="255"/>
      <c r="L4" s="255" t="s">
        <v>12</v>
      </c>
      <c r="M4" s="255"/>
      <c r="N4" s="255" t="s">
        <v>11</v>
      </c>
      <c r="O4" s="255"/>
      <c r="P4" s="255"/>
      <c r="Q4" s="255"/>
      <c r="R4" s="255"/>
      <c r="S4" s="255"/>
    </row>
    <row r="5" spans="1:19" s="30" customFormat="1" ht="25.5" customHeight="1">
      <c r="A5" s="255"/>
      <c r="B5" s="255"/>
      <c r="C5" s="255"/>
      <c r="D5" s="29" t="s">
        <v>15</v>
      </c>
      <c r="E5" s="31" t="s">
        <v>14</v>
      </c>
      <c r="F5" s="29" t="s">
        <v>15</v>
      </c>
      <c r="G5" s="31" t="s">
        <v>14</v>
      </c>
      <c r="H5" s="29" t="s">
        <v>15</v>
      </c>
      <c r="I5" s="31" t="s">
        <v>14</v>
      </c>
      <c r="J5" s="29" t="s">
        <v>15</v>
      </c>
      <c r="K5" s="31" t="s">
        <v>14</v>
      </c>
      <c r="L5" s="29" t="s">
        <v>15</v>
      </c>
      <c r="M5" s="31" t="s">
        <v>14</v>
      </c>
      <c r="N5" s="29" t="s">
        <v>15</v>
      </c>
      <c r="O5" s="31" t="s">
        <v>14</v>
      </c>
      <c r="P5" s="29" t="s">
        <v>15</v>
      </c>
      <c r="Q5" s="31" t="s">
        <v>14</v>
      </c>
      <c r="R5" s="29" t="s">
        <v>15</v>
      </c>
      <c r="S5" s="31" t="s">
        <v>14</v>
      </c>
    </row>
    <row r="6" spans="1:19" s="30" customFormat="1" ht="12.75">
      <c r="A6" s="256" t="s">
        <v>81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</row>
    <row r="7" spans="1:20" s="35" customFormat="1" ht="24">
      <c r="A7" s="57">
        <v>1</v>
      </c>
      <c r="B7" s="54" t="s">
        <v>82</v>
      </c>
      <c r="C7" s="57">
        <v>457</v>
      </c>
      <c r="D7" s="57">
        <v>449</v>
      </c>
      <c r="E7" s="117">
        <v>98.24945295404814</v>
      </c>
      <c r="F7" s="55">
        <v>169</v>
      </c>
      <c r="G7" s="117">
        <v>37.639198218262806</v>
      </c>
      <c r="H7" s="118">
        <v>280</v>
      </c>
      <c r="I7" s="117">
        <v>62.360801781737194</v>
      </c>
      <c r="J7" s="57">
        <v>8</v>
      </c>
      <c r="K7" s="117">
        <v>1.75054704595186</v>
      </c>
      <c r="L7" s="57">
        <v>8</v>
      </c>
      <c r="M7" s="119">
        <v>100</v>
      </c>
      <c r="N7" s="57"/>
      <c r="O7" s="117"/>
      <c r="P7" s="119">
        <v>65</v>
      </c>
      <c r="Q7" s="117"/>
      <c r="R7" s="57"/>
      <c r="S7" s="117"/>
      <c r="T7" s="34"/>
    </row>
    <row r="8" spans="1:20" s="35" customFormat="1" ht="12.75">
      <c r="A8" s="57">
        <v>2</v>
      </c>
      <c r="B8" s="54" t="s">
        <v>83</v>
      </c>
      <c r="C8" s="57">
        <v>376</v>
      </c>
      <c r="D8" s="57">
        <v>374</v>
      </c>
      <c r="E8" s="117">
        <v>99.46808510638297</v>
      </c>
      <c r="F8" s="55">
        <v>111</v>
      </c>
      <c r="G8" s="117">
        <v>29.67914438502674</v>
      </c>
      <c r="H8" s="118">
        <v>263</v>
      </c>
      <c r="I8" s="117">
        <v>70.32085561497327</v>
      </c>
      <c r="J8" s="57">
        <v>2</v>
      </c>
      <c r="K8" s="117">
        <v>0.5319148936170213</v>
      </c>
      <c r="L8" s="57">
        <v>1</v>
      </c>
      <c r="M8" s="119">
        <v>50</v>
      </c>
      <c r="N8" s="57">
        <v>1</v>
      </c>
      <c r="O8" s="117">
        <v>50</v>
      </c>
      <c r="P8" s="119">
        <v>48</v>
      </c>
      <c r="Q8" s="117"/>
      <c r="R8" s="57"/>
      <c r="S8" s="117"/>
      <c r="T8" s="34"/>
    </row>
    <row r="9" spans="1:20" s="35" customFormat="1" ht="12.75">
      <c r="A9" s="57">
        <v>3</v>
      </c>
      <c r="B9" s="54" t="s">
        <v>84</v>
      </c>
      <c r="C9" s="57">
        <v>28</v>
      </c>
      <c r="D9" s="57">
        <v>28</v>
      </c>
      <c r="E9" s="117">
        <v>100</v>
      </c>
      <c r="F9" s="55">
        <v>12</v>
      </c>
      <c r="G9" s="117">
        <v>42.857142857142854</v>
      </c>
      <c r="H9" s="118">
        <v>16</v>
      </c>
      <c r="I9" s="117">
        <v>57.142857142857146</v>
      </c>
      <c r="J9" s="57"/>
      <c r="K9" s="117"/>
      <c r="L9" s="57"/>
      <c r="M9" s="119"/>
      <c r="N9" s="57"/>
      <c r="O9" s="117"/>
      <c r="P9" s="119">
        <v>5</v>
      </c>
      <c r="Q9" s="117"/>
      <c r="R9" s="57"/>
      <c r="S9" s="117"/>
      <c r="T9" s="34"/>
    </row>
    <row r="10" spans="1:20" s="35" customFormat="1" ht="12.75">
      <c r="A10" s="57">
        <v>4</v>
      </c>
      <c r="B10" s="54" t="s">
        <v>85</v>
      </c>
      <c r="C10" s="57">
        <v>13</v>
      </c>
      <c r="D10" s="57">
        <v>13</v>
      </c>
      <c r="E10" s="117">
        <v>100</v>
      </c>
      <c r="F10" s="55">
        <v>4</v>
      </c>
      <c r="G10" s="117">
        <v>30.76923076923077</v>
      </c>
      <c r="H10" s="118">
        <v>9</v>
      </c>
      <c r="I10" s="117">
        <v>69.23076923076923</v>
      </c>
      <c r="J10" s="57"/>
      <c r="K10" s="117"/>
      <c r="L10" s="57"/>
      <c r="M10" s="119"/>
      <c r="N10" s="57"/>
      <c r="O10" s="117"/>
      <c r="P10" s="119">
        <v>3</v>
      </c>
      <c r="Q10" s="117"/>
      <c r="R10" s="57"/>
      <c r="S10" s="117"/>
      <c r="T10" s="34"/>
    </row>
    <row r="11" spans="1:20" s="35" customFormat="1" ht="12.75">
      <c r="A11" s="57">
        <v>5</v>
      </c>
      <c r="B11" s="54" t="s">
        <v>86</v>
      </c>
      <c r="C11" s="57">
        <v>1</v>
      </c>
      <c r="D11" s="57">
        <v>1</v>
      </c>
      <c r="E11" s="117">
        <v>100</v>
      </c>
      <c r="F11" s="55">
        <v>1</v>
      </c>
      <c r="G11" s="117">
        <v>100</v>
      </c>
      <c r="H11" s="118"/>
      <c r="I11" s="117"/>
      <c r="J11" s="57"/>
      <c r="K11" s="117"/>
      <c r="L11" s="57"/>
      <c r="M11" s="119"/>
      <c r="N11" s="57"/>
      <c r="O11" s="117"/>
      <c r="P11" s="119"/>
      <c r="Q11" s="117"/>
      <c r="R11" s="57"/>
      <c r="S11" s="117"/>
      <c r="T11" s="34"/>
    </row>
    <row r="12" spans="1:20" s="35" customFormat="1" ht="12.75">
      <c r="A12" s="57">
        <v>6</v>
      </c>
      <c r="B12" s="54" t="s">
        <v>87</v>
      </c>
      <c r="C12" s="57">
        <v>338</v>
      </c>
      <c r="D12" s="57">
        <v>331</v>
      </c>
      <c r="E12" s="117">
        <v>97.92899408284023</v>
      </c>
      <c r="F12" s="55">
        <v>109</v>
      </c>
      <c r="G12" s="117">
        <v>32.93051359516616</v>
      </c>
      <c r="H12" s="118">
        <v>222</v>
      </c>
      <c r="I12" s="117">
        <v>67.06948640483384</v>
      </c>
      <c r="J12" s="57">
        <v>7</v>
      </c>
      <c r="K12" s="117">
        <v>2.0710059171597632</v>
      </c>
      <c r="L12" s="57">
        <v>6</v>
      </c>
      <c r="M12" s="119">
        <v>85.71428571428571</v>
      </c>
      <c r="N12" s="57">
        <v>1</v>
      </c>
      <c r="O12" s="117">
        <v>14.285714285714286</v>
      </c>
      <c r="P12" s="119">
        <v>36</v>
      </c>
      <c r="Q12" s="117"/>
      <c r="R12" s="57"/>
      <c r="S12" s="117"/>
      <c r="T12" s="34"/>
    </row>
    <row r="13" spans="1:20" s="35" customFormat="1" ht="24">
      <c r="A13" s="57">
        <v>7</v>
      </c>
      <c r="B13" s="54" t="s">
        <v>88</v>
      </c>
      <c r="C13" s="57">
        <v>119</v>
      </c>
      <c r="D13" s="57">
        <v>114</v>
      </c>
      <c r="E13" s="117">
        <v>95.7983193277311</v>
      </c>
      <c r="F13" s="55">
        <v>48</v>
      </c>
      <c r="G13" s="117">
        <v>42.10526315789474</v>
      </c>
      <c r="H13" s="118">
        <v>66</v>
      </c>
      <c r="I13" s="117">
        <v>57.89473684210526</v>
      </c>
      <c r="J13" s="57">
        <v>5</v>
      </c>
      <c r="K13" s="117">
        <v>4.201680672268908</v>
      </c>
      <c r="L13" s="57">
        <v>5</v>
      </c>
      <c r="M13" s="119">
        <v>100</v>
      </c>
      <c r="N13" s="57"/>
      <c r="O13" s="117"/>
      <c r="P13" s="119">
        <v>3</v>
      </c>
      <c r="Q13" s="117"/>
      <c r="R13" s="57"/>
      <c r="S13" s="117"/>
      <c r="T13" s="34"/>
    </row>
    <row r="14" spans="1:20" s="35" customFormat="1" ht="24">
      <c r="A14" s="57">
        <v>8</v>
      </c>
      <c r="B14" s="54" t="s">
        <v>241</v>
      </c>
      <c r="C14" s="57">
        <v>269</v>
      </c>
      <c r="D14" s="57">
        <v>265</v>
      </c>
      <c r="E14" s="117">
        <v>98.51301115241635</v>
      </c>
      <c r="F14" s="55">
        <v>114</v>
      </c>
      <c r="G14" s="117">
        <v>43.0188679245283</v>
      </c>
      <c r="H14" s="118">
        <v>151</v>
      </c>
      <c r="I14" s="117">
        <v>56.9811320754717</v>
      </c>
      <c r="J14" s="57">
        <v>4</v>
      </c>
      <c r="K14" s="117">
        <v>1.486988847583643</v>
      </c>
      <c r="L14" s="57">
        <v>2</v>
      </c>
      <c r="M14" s="119">
        <v>50</v>
      </c>
      <c r="N14" s="57">
        <v>2</v>
      </c>
      <c r="O14" s="117">
        <v>50</v>
      </c>
      <c r="P14" s="119">
        <v>29</v>
      </c>
      <c r="Q14" s="117"/>
      <c r="R14" s="57"/>
      <c r="S14" s="117"/>
      <c r="T14" s="34"/>
    </row>
    <row r="15" spans="1:20" s="35" customFormat="1" ht="24">
      <c r="A15" s="57">
        <v>9</v>
      </c>
      <c r="B15" s="54" t="s">
        <v>357</v>
      </c>
      <c r="C15" s="57">
        <v>0</v>
      </c>
      <c r="D15" s="57"/>
      <c r="E15" s="117"/>
      <c r="F15" s="55"/>
      <c r="G15" s="117"/>
      <c r="H15" s="118"/>
      <c r="I15" s="117"/>
      <c r="J15" s="57"/>
      <c r="K15" s="117"/>
      <c r="L15" s="57"/>
      <c r="M15" s="119"/>
      <c r="N15" s="57"/>
      <c r="O15" s="117"/>
      <c r="P15" s="119">
        <v>2</v>
      </c>
      <c r="Q15" s="117"/>
      <c r="R15" s="57"/>
      <c r="S15" s="117"/>
      <c r="T15" s="34"/>
    </row>
    <row r="16" spans="1:20" s="35" customFormat="1" ht="12.75">
      <c r="A16" s="57">
        <v>10</v>
      </c>
      <c r="B16" s="54" t="s">
        <v>89</v>
      </c>
      <c r="C16" s="57">
        <v>94</v>
      </c>
      <c r="D16" s="57">
        <v>93</v>
      </c>
      <c r="E16" s="117">
        <v>98.93617021276596</v>
      </c>
      <c r="F16" s="55">
        <v>26</v>
      </c>
      <c r="G16" s="117">
        <v>27.956989247311828</v>
      </c>
      <c r="H16" s="118">
        <v>67</v>
      </c>
      <c r="I16" s="117">
        <v>72.04301075268818</v>
      </c>
      <c r="J16" s="57">
        <v>1</v>
      </c>
      <c r="K16" s="117">
        <v>1.0638297872340425</v>
      </c>
      <c r="L16" s="57">
        <v>1</v>
      </c>
      <c r="M16" s="119">
        <v>100</v>
      </c>
      <c r="N16" s="57"/>
      <c r="O16" s="117"/>
      <c r="P16" s="119">
        <v>6</v>
      </c>
      <c r="Q16" s="117"/>
      <c r="R16" s="57"/>
      <c r="S16" s="117"/>
      <c r="T16" s="34"/>
    </row>
    <row r="17" spans="1:20" s="35" customFormat="1" ht="12.75">
      <c r="A17" s="57">
        <v>11</v>
      </c>
      <c r="B17" s="54" t="s">
        <v>90</v>
      </c>
      <c r="C17" s="57">
        <v>15</v>
      </c>
      <c r="D17" s="57">
        <v>15</v>
      </c>
      <c r="E17" s="117">
        <v>100</v>
      </c>
      <c r="F17" s="55">
        <v>13</v>
      </c>
      <c r="G17" s="117">
        <v>86.66666666666667</v>
      </c>
      <c r="H17" s="118">
        <v>2</v>
      </c>
      <c r="I17" s="117">
        <v>13.333333333333334</v>
      </c>
      <c r="J17" s="57"/>
      <c r="K17" s="117"/>
      <c r="L17" s="57"/>
      <c r="M17" s="119"/>
      <c r="N17" s="57"/>
      <c r="O17" s="117"/>
      <c r="P17" s="119"/>
      <c r="Q17" s="117"/>
      <c r="R17" s="57"/>
      <c r="S17" s="117"/>
      <c r="T17" s="34"/>
    </row>
    <row r="18" spans="1:20" s="35" customFormat="1" ht="12.75">
      <c r="A18" s="57">
        <v>12</v>
      </c>
      <c r="B18" s="54" t="s">
        <v>242</v>
      </c>
      <c r="C18" s="57">
        <v>132</v>
      </c>
      <c r="D18" s="57">
        <v>132</v>
      </c>
      <c r="E18" s="117">
        <v>100</v>
      </c>
      <c r="F18" s="55">
        <v>54</v>
      </c>
      <c r="G18" s="117">
        <v>40.90909090909091</v>
      </c>
      <c r="H18" s="118">
        <v>78</v>
      </c>
      <c r="I18" s="117">
        <v>59.09090909090909</v>
      </c>
      <c r="J18" s="57"/>
      <c r="K18" s="117"/>
      <c r="L18" s="57"/>
      <c r="M18" s="119"/>
      <c r="N18" s="57"/>
      <c r="O18" s="117"/>
      <c r="P18" s="119">
        <v>12</v>
      </c>
      <c r="Q18" s="117"/>
      <c r="R18" s="57"/>
      <c r="S18" s="117"/>
      <c r="T18" s="34"/>
    </row>
    <row r="19" spans="1:20" s="35" customFormat="1" ht="24">
      <c r="A19" s="57">
        <v>13</v>
      </c>
      <c r="B19" s="54" t="s">
        <v>91</v>
      </c>
      <c r="C19" s="57">
        <v>103</v>
      </c>
      <c r="D19" s="57">
        <v>103</v>
      </c>
      <c r="E19" s="117">
        <v>100</v>
      </c>
      <c r="F19" s="55">
        <v>53</v>
      </c>
      <c r="G19" s="117">
        <v>51.45631067961165</v>
      </c>
      <c r="H19" s="118">
        <v>50</v>
      </c>
      <c r="I19" s="117">
        <v>48.54368932038835</v>
      </c>
      <c r="J19" s="57"/>
      <c r="K19" s="117"/>
      <c r="L19" s="57"/>
      <c r="M19" s="119"/>
      <c r="N19" s="57"/>
      <c r="O19" s="117"/>
      <c r="P19" s="119">
        <v>21</v>
      </c>
      <c r="Q19" s="117"/>
      <c r="R19" s="57"/>
      <c r="S19" s="117"/>
      <c r="T19" s="34"/>
    </row>
    <row r="20" spans="1:20" s="35" customFormat="1" ht="12.75">
      <c r="A20" s="57">
        <v>14</v>
      </c>
      <c r="B20" s="54" t="s">
        <v>92</v>
      </c>
      <c r="C20" s="57">
        <v>85</v>
      </c>
      <c r="D20" s="57">
        <v>85</v>
      </c>
      <c r="E20" s="117">
        <v>100</v>
      </c>
      <c r="F20" s="55">
        <v>37</v>
      </c>
      <c r="G20" s="117">
        <v>43.529411764705884</v>
      </c>
      <c r="H20" s="118">
        <v>48</v>
      </c>
      <c r="I20" s="117">
        <v>56.470588235294116</v>
      </c>
      <c r="J20" s="57"/>
      <c r="K20" s="117"/>
      <c r="L20" s="57"/>
      <c r="M20" s="119"/>
      <c r="N20" s="57"/>
      <c r="O20" s="117"/>
      <c r="P20" s="119">
        <v>11</v>
      </c>
      <c r="Q20" s="117"/>
      <c r="R20" s="57"/>
      <c r="S20" s="117"/>
      <c r="T20" s="34"/>
    </row>
    <row r="21" spans="1:20" s="35" customFormat="1" ht="12.75">
      <c r="A21" s="57">
        <v>15</v>
      </c>
      <c r="B21" s="54" t="s">
        <v>93</v>
      </c>
      <c r="C21" s="57">
        <v>135</v>
      </c>
      <c r="D21" s="57">
        <v>134</v>
      </c>
      <c r="E21" s="117">
        <v>99.25925925925925</v>
      </c>
      <c r="F21" s="55">
        <v>58</v>
      </c>
      <c r="G21" s="117">
        <v>43.28358208955224</v>
      </c>
      <c r="H21" s="118">
        <v>76</v>
      </c>
      <c r="I21" s="117">
        <v>56.71641791044776</v>
      </c>
      <c r="J21" s="57">
        <v>1</v>
      </c>
      <c r="K21" s="117">
        <v>0.7407407407407407</v>
      </c>
      <c r="L21" s="57">
        <v>1</v>
      </c>
      <c r="M21" s="119">
        <v>100</v>
      </c>
      <c r="N21" s="57"/>
      <c r="O21" s="117"/>
      <c r="P21" s="119">
        <v>18</v>
      </c>
      <c r="Q21" s="117"/>
      <c r="R21" s="57"/>
      <c r="S21" s="117"/>
      <c r="T21" s="34"/>
    </row>
    <row r="22" spans="1:20" s="35" customFormat="1" ht="24">
      <c r="A22" s="57">
        <v>16</v>
      </c>
      <c r="B22" s="54" t="s">
        <v>94</v>
      </c>
      <c r="C22" s="57">
        <v>140</v>
      </c>
      <c r="D22" s="57">
        <v>139</v>
      </c>
      <c r="E22" s="117">
        <v>99.28571428571429</v>
      </c>
      <c r="F22" s="55">
        <v>51</v>
      </c>
      <c r="G22" s="117">
        <v>36.69064748201439</v>
      </c>
      <c r="H22" s="118">
        <v>88</v>
      </c>
      <c r="I22" s="117">
        <v>63.30935251798561</v>
      </c>
      <c r="J22" s="57">
        <v>1</v>
      </c>
      <c r="K22" s="117">
        <v>0.7142857142857143</v>
      </c>
      <c r="L22" s="57">
        <v>1</v>
      </c>
      <c r="M22" s="119">
        <v>100</v>
      </c>
      <c r="N22" s="57"/>
      <c r="O22" s="117"/>
      <c r="P22" s="119">
        <v>21</v>
      </c>
      <c r="Q22" s="117"/>
      <c r="R22" s="57"/>
      <c r="S22" s="117"/>
      <c r="T22" s="34"/>
    </row>
    <row r="23" spans="1:20" s="35" customFormat="1" ht="24">
      <c r="A23" s="57">
        <v>17</v>
      </c>
      <c r="B23" s="54" t="s">
        <v>95</v>
      </c>
      <c r="C23" s="57">
        <v>265</v>
      </c>
      <c r="D23" s="57">
        <v>250</v>
      </c>
      <c r="E23" s="117">
        <v>94.33962264150944</v>
      </c>
      <c r="F23" s="55">
        <v>79</v>
      </c>
      <c r="G23" s="117">
        <v>31.6</v>
      </c>
      <c r="H23" s="118">
        <v>171</v>
      </c>
      <c r="I23" s="117">
        <v>68.4</v>
      </c>
      <c r="J23" s="57">
        <v>15</v>
      </c>
      <c r="K23" s="117">
        <v>5.660377358490566</v>
      </c>
      <c r="L23" s="57">
        <v>13</v>
      </c>
      <c r="M23" s="119">
        <v>86.66666666666667</v>
      </c>
      <c r="N23" s="57">
        <v>2</v>
      </c>
      <c r="O23" s="117">
        <v>13.333333333333334</v>
      </c>
      <c r="P23" s="119">
        <v>27</v>
      </c>
      <c r="Q23" s="117"/>
      <c r="R23" s="57"/>
      <c r="S23" s="117"/>
      <c r="T23" s="34"/>
    </row>
    <row r="24" spans="1:20" s="35" customFormat="1" ht="12.75">
      <c r="A24" s="57">
        <v>18</v>
      </c>
      <c r="B24" s="54" t="s">
        <v>96</v>
      </c>
      <c r="C24" s="57">
        <v>30</v>
      </c>
      <c r="D24" s="57">
        <v>30</v>
      </c>
      <c r="E24" s="117">
        <v>100</v>
      </c>
      <c r="F24" s="55">
        <v>14</v>
      </c>
      <c r="G24" s="117">
        <v>46.666666666666664</v>
      </c>
      <c r="H24" s="118">
        <v>16</v>
      </c>
      <c r="I24" s="117">
        <v>53.333333333333336</v>
      </c>
      <c r="J24" s="57"/>
      <c r="K24" s="117"/>
      <c r="L24" s="57"/>
      <c r="M24" s="119"/>
      <c r="N24" s="57"/>
      <c r="O24" s="117"/>
      <c r="P24" s="119">
        <v>6</v>
      </c>
      <c r="Q24" s="117"/>
      <c r="R24" s="57"/>
      <c r="S24" s="117"/>
      <c r="T24" s="34"/>
    </row>
    <row r="25" spans="1:20" s="35" customFormat="1" ht="36">
      <c r="A25" s="57">
        <v>19</v>
      </c>
      <c r="B25" s="54" t="s">
        <v>97</v>
      </c>
      <c r="C25" s="57">
        <v>1070</v>
      </c>
      <c r="D25" s="57">
        <v>1058</v>
      </c>
      <c r="E25" s="117">
        <v>98.8785046728972</v>
      </c>
      <c r="F25" s="55">
        <v>417</v>
      </c>
      <c r="G25" s="117">
        <v>39.41398865784499</v>
      </c>
      <c r="H25" s="118">
        <v>641</v>
      </c>
      <c r="I25" s="117">
        <v>60.58601134215501</v>
      </c>
      <c r="J25" s="57">
        <v>12</v>
      </c>
      <c r="K25" s="117">
        <v>1.1214953271028036</v>
      </c>
      <c r="L25" s="57">
        <v>11</v>
      </c>
      <c r="M25" s="119">
        <v>91.66666666666667</v>
      </c>
      <c r="N25" s="57">
        <v>1</v>
      </c>
      <c r="O25" s="117">
        <v>8.333333333333334</v>
      </c>
      <c r="P25" s="119">
        <v>136</v>
      </c>
      <c r="Q25" s="117"/>
      <c r="R25" s="57"/>
      <c r="S25" s="117"/>
      <c r="T25" s="34"/>
    </row>
    <row r="26" spans="1:20" s="35" customFormat="1" ht="24">
      <c r="A26" s="57">
        <v>20</v>
      </c>
      <c r="B26" s="54" t="s">
        <v>98</v>
      </c>
      <c r="C26" s="57">
        <v>12</v>
      </c>
      <c r="D26" s="57">
        <v>12</v>
      </c>
      <c r="E26" s="117">
        <v>100</v>
      </c>
      <c r="F26" s="55">
        <v>1</v>
      </c>
      <c r="G26" s="117">
        <v>8.333333333333334</v>
      </c>
      <c r="H26" s="118">
        <v>11</v>
      </c>
      <c r="I26" s="117">
        <v>91.66666666666667</v>
      </c>
      <c r="J26" s="57"/>
      <c r="K26" s="117"/>
      <c r="L26" s="57"/>
      <c r="M26" s="119"/>
      <c r="N26" s="57"/>
      <c r="O26" s="117"/>
      <c r="P26" s="119">
        <v>14</v>
      </c>
      <c r="Q26" s="117"/>
      <c r="R26" s="57"/>
      <c r="S26" s="117"/>
      <c r="T26" s="34"/>
    </row>
    <row r="27" spans="1:20" s="35" customFormat="1" ht="24">
      <c r="A27" s="57">
        <v>21</v>
      </c>
      <c r="B27" s="60" t="s">
        <v>304</v>
      </c>
      <c r="C27" s="57">
        <v>41</v>
      </c>
      <c r="D27" s="57">
        <v>41</v>
      </c>
      <c r="E27" s="117">
        <v>100</v>
      </c>
      <c r="F27" s="55">
        <v>4</v>
      </c>
      <c r="G27" s="117">
        <v>9.75609756097561</v>
      </c>
      <c r="H27" s="118">
        <v>37</v>
      </c>
      <c r="I27" s="117">
        <v>90.2439024390244</v>
      </c>
      <c r="J27" s="57"/>
      <c r="K27" s="117"/>
      <c r="L27" s="57"/>
      <c r="M27" s="119"/>
      <c r="N27" s="57"/>
      <c r="O27" s="117"/>
      <c r="P27" s="119">
        <v>8</v>
      </c>
      <c r="Q27" s="117"/>
      <c r="R27" s="57"/>
      <c r="S27" s="117"/>
      <c r="T27" s="34"/>
    </row>
    <row r="28" spans="1:20" s="35" customFormat="1" ht="24">
      <c r="A28" s="57">
        <v>22</v>
      </c>
      <c r="B28" s="54" t="s">
        <v>341</v>
      </c>
      <c r="C28" s="57">
        <v>1</v>
      </c>
      <c r="D28" s="57">
        <v>1</v>
      </c>
      <c r="E28" s="117">
        <v>100</v>
      </c>
      <c r="F28" s="55"/>
      <c r="G28" s="117"/>
      <c r="H28" s="118">
        <v>1</v>
      </c>
      <c r="I28" s="117">
        <v>100</v>
      </c>
      <c r="J28" s="57"/>
      <c r="K28" s="117"/>
      <c r="L28" s="57"/>
      <c r="M28" s="119"/>
      <c r="N28" s="57"/>
      <c r="O28" s="117"/>
      <c r="P28" s="119">
        <v>1</v>
      </c>
      <c r="Q28" s="117"/>
      <c r="R28" s="57"/>
      <c r="S28" s="117"/>
      <c r="T28" s="34"/>
    </row>
    <row r="29" spans="1:20" s="35" customFormat="1" ht="12.75">
      <c r="A29" s="57">
        <v>23</v>
      </c>
      <c r="B29" s="54" t="s">
        <v>99</v>
      </c>
      <c r="C29" s="57">
        <v>3</v>
      </c>
      <c r="D29" s="57">
        <v>3</v>
      </c>
      <c r="E29" s="117">
        <v>100</v>
      </c>
      <c r="F29" s="55"/>
      <c r="G29" s="117"/>
      <c r="H29" s="118">
        <v>3</v>
      </c>
      <c r="I29" s="117">
        <v>100</v>
      </c>
      <c r="J29" s="57"/>
      <c r="K29" s="117"/>
      <c r="L29" s="57"/>
      <c r="M29" s="119"/>
      <c r="N29" s="57"/>
      <c r="O29" s="117"/>
      <c r="P29" s="119">
        <v>3</v>
      </c>
      <c r="Q29" s="117"/>
      <c r="R29" s="57"/>
      <c r="S29" s="117"/>
      <c r="T29" s="34"/>
    </row>
    <row r="30" spans="1:20" s="35" customFormat="1" ht="24">
      <c r="A30" s="57">
        <v>24</v>
      </c>
      <c r="B30" s="60" t="s">
        <v>116</v>
      </c>
      <c r="C30" s="57">
        <v>2</v>
      </c>
      <c r="D30" s="57">
        <v>2</v>
      </c>
      <c r="E30" s="117">
        <v>100</v>
      </c>
      <c r="F30" s="55"/>
      <c r="G30" s="117"/>
      <c r="H30" s="118">
        <v>2</v>
      </c>
      <c r="I30" s="117">
        <v>100</v>
      </c>
      <c r="J30" s="57"/>
      <c r="K30" s="117"/>
      <c r="L30" s="57"/>
      <c r="M30" s="119"/>
      <c r="N30" s="57"/>
      <c r="O30" s="117"/>
      <c r="P30" s="119"/>
      <c r="Q30" s="117"/>
      <c r="R30" s="57"/>
      <c r="S30" s="117"/>
      <c r="T30" s="34"/>
    </row>
    <row r="31" spans="1:20" s="35" customFormat="1" ht="60">
      <c r="A31" s="57">
        <v>25</v>
      </c>
      <c r="B31" s="54" t="s">
        <v>315</v>
      </c>
      <c r="C31" s="57">
        <v>28</v>
      </c>
      <c r="D31" s="57">
        <v>27</v>
      </c>
      <c r="E31" s="117">
        <v>96.42857142857143</v>
      </c>
      <c r="F31" s="55">
        <v>11</v>
      </c>
      <c r="G31" s="117">
        <v>40.74074074074074</v>
      </c>
      <c r="H31" s="118">
        <v>16</v>
      </c>
      <c r="I31" s="117">
        <v>59.25925925925926</v>
      </c>
      <c r="J31" s="57">
        <v>1</v>
      </c>
      <c r="K31" s="117">
        <v>3.5714285714285716</v>
      </c>
      <c r="L31" s="57"/>
      <c r="M31" s="119"/>
      <c r="N31" s="57">
        <v>1</v>
      </c>
      <c r="O31" s="119">
        <v>100</v>
      </c>
      <c r="P31" s="119">
        <v>66</v>
      </c>
      <c r="Q31" s="117"/>
      <c r="R31" s="57"/>
      <c r="S31" s="117"/>
      <c r="T31" s="34"/>
    </row>
    <row r="32" spans="1:20" s="35" customFormat="1" ht="24">
      <c r="A32" s="57">
        <v>26</v>
      </c>
      <c r="B32" s="54" t="s">
        <v>100</v>
      </c>
      <c r="C32" s="57">
        <v>27</v>
      </c>
      <c r="D32" s="57">
        <v>27</v>
      </c>
      <c r="E32" s="117">
        <v>100</v>
      </c>
      <c r="F32" s="55">
        <v>5</v>
      </c>
      <c r="G32" s="117">
        <v>18.51851851851852</v>
      </c>
      <c r="H32" s="118">
        <v>22</v>
      </c>
      <c r="I32" s="117">
        <v>81.48148148148148</v>
      </c>
      <c r="J32" s="57"/>
      <c r="K32" s="117"/>
      <c r="L32" s="57"/>
      <c r="M32" s="119"/>
      <c r="N32" s="57"/>
      <c r="O32" s="117"/>
      <c r="P32" s="119">
        <v>15</v>
      </c>
      <c r="Q32" s="117"/>
      <c r="R32" s="57"/>
      <c r="S32" s="117"/>
      <c r="T32" s="34"/>
    </row>
    <row r="33" spans="1:20" s="35" customFormat="1" ht="12.75">
      <c r="A33" s="57">
        <v>27</v>
      </c>
      <c r="B33" s="54" t="s">
        <v>101</v>
      </c>
      <c r="C33" s="57">
        <v>74</v>
      </c>
      <c r="D33" s="57">
        <v>68</v>
      </c>
      <c r="E33" s="117">
        <v>91.89189189189189</v>
      </c>
      <c r="F33" s="55">
        <v>16</v>
      </c>
      <c r="G33" s="117">
        <v>23.529411764705884</v>
      </c>
      <c r="H33" s="118">
        <v>52</v>
      </c>
      <c r="I33" s="117">
        <v>76.47058823529412</v>
      </c>
      <c r="J33" s="57">
        <v>6</v>
      </c>
      <c r="K33" s="117">
        <v>8.108108108108109</v>
      </c>
      <c r="L33" s="57">
        <v>6</v>
      </c>
      <c r="M33" s="119">
        <v>100</v>
      </c>
      <c r="N33" s="57"/>
      <c r="O33" s="117"/>
      <c r="P33" s="119">
        <v>20</v>
      </c>
      <c r="Q33" s="117"/>
      <c r="R33" s="57"/>
      <c r="S33" s="117"/>
      <c r="T33" s="34"/>
    </row>
    <row r="34" spans="1:20" s="35" customFormat="1" ht="24">
      <c r="A34" s="57">
        <v>28</v>
      </c>
      <c r="B34" s="54" t="s">
        <v>102</v>
      </c>
      <c r="C34" s="57">
        <v>40</v>
      </c>
      <c r="D34" s="57">
        <v>40</v>
      </c>
      <c r="E34" s="117">
        <v>100</v>
      </c>
      <c r="F34" s="55">
        <v>18</v>
      </c>
      <c r="G34" s="117">
        <v>45</v>
      </c>
      <c r="H34" s="118">
        <v>22</v>
      </c>
      <c r="I34" s="117">
        <v>55</v>
      </c>
      <c r="J34" s="57"/>
      <c r="K34" s="117"/>
      <c r="L34" s="57"/>
      <c r="M34" s="119"/>
      <c r="N34" s="57"/>
      <c r="O34" s="117"/>
      <c r="P34" s="119">
        <v>4</v>
      </c>
      <c r="Q34" s="117"/>
      <c r="R34" s="57"/>
      <c r="S34" s="117"/>
      <c r="T34" s="34"/>
    </row>
    <row r="35" spans="1:20" s="35" customFormat="1" ht="24">
      <c r="A35" s="57">
        <v>29</v>
      </c>
      <c r="B35" s="54" t="s">
        <v>103</v>
      </c>
      <c r="C35" s="57">
        <v>57</v>
      </c>
      <c r="D35" s="57">
        <v>55</v>
      </c>
      <c r="E35" s="117">
        <v>96.49122807017544</v>
      </c>
      <c r="F35" s="55">
        <v>5</v>
      </c>
      <c r="G35" s="117">
        <v>9.090909090909092</v>
      </c>
      <c r="H35" s="118">
        <v>50</v>
      </c>
      <c r="I35" s="117">
        <v>90.9090909090909</v>
      </c>
      <c r="J35" s="57">
        <v>2</v>
      </c>
      <c r="K35" s="117">
        <v>3.508771929824561</v>
      </c>
      <c r="L35" s="57">
        <v>2</v>
      </c>
      <c r="M35" s="119">
        <v>100</v>
      </c>
      <c r="N35" s="57"/>
      <c r="O35" s="117"/>
      <c r="P35" s="119">
        <v>20</v>
      </c>
      <c r="Q35" s="117"/>
      <c r="R35" s="57"/>
      <c r="S35" s="117"/>
      <c r="T35" s="34"/>
    </row>
    <row r="36" spans="1:20" s="35" customFormat="1" ht="12.75">
      <c r="A36" s="57">
        <v>30</v>
      </c>
      <c r="B36" s="60" t="s">
        <v>104</v>
      </c>
      <c r="C36" s="57">
        <v>44</v>
      </c>
      <c r="D36" s="57">
        <v>41</v>
      </c>
      <c r="E36" s="117">
        <v>93.18181818181819</v>
      </c>
      <c r="F36" s="55">
        <v>4</v>
      </c>
      <c r="G36" s="117">
        <v>9.75609756097561</v>
      </c>
      <c r="H36" s="118">
        <v>37</v>
      </c>
      <c r="I36" s="117">
        <v>90.2439024390244</v>
      </c>
      <c r="J36" s="57">
        <v>3</v>
      </c>
      <c r="K36" s="117">
        <v>6.818181818181818</v>
      </c>
      <c r="L36" s="57">
        <v>2</v>
      </c>
      <c r="M36" s="119">
        <v>66.66666666666667</v>
      </c>
      <c r="N36" s="57">
        <v>1</v>
      </c>
      <c r="O36" s="117">
        <v>33.333333333333336</v>
      </c>
      <c r="P36" s="119">
        <v>11</v>
      </c>
      <c r="Q36" s="117"/>
      <c r="R36" s="57"/>
      <c r="S36" s="117"/>
      <c r="T36" s="34"/>
    </row>
    <row r="37" spans="1:20" s="35" customFormat="1" ht="12.75">
      <c r="A37" s="57">
        <v>31</v>
      </c>
      <c r="B37" s="60" t="s">
        <v>105</v>
      </c>
      <c r="C37" s="57">
        <v>1</v>
      </c>
      <c r="D37" s="57">
        <v>1</v>
      </c>
      <c r="E37" s="117">
        <v>100</v>
      </c>
      <c r="F37" s="55">
        <v>1</v>
      </c>
      <c r="G37" s="117">
        <v>100</v>
      </c>
      <c r="H37" s="118"/>
      <c r="I37" s="117"/>
      <c r="J37" s="57"/>
      <c r="K37" s="117"/>
      <c r="L37" s="57"/>
      <c r="M37" s="119"/>
      <c r="N37" s="57"/>
      <c r="O37" s="117"/>
      <c r="P37" s="119">
        <v>5</v>
      </c>
      <c r="Q37" s="117"/>
      <c r="R37" s="57"/>
      <c r="S37" s="117"/>
      <c r="T37" s="34"/>
    </row>
    <row r="38" spans="1:20" s="35" customFormat="1" ht="36">
      <c r="A38" s="57">
        <v>32</v>
      </c>
      <c r="B38" s="60" t="s">
        <v>106</v>
      </c>
      <c r="C38" s="57">
        <v>1</v>
      </c>
      <c r="D38" s="57">
        <v>1</v>
      </c>
      <c r="E38" s="117">
        <v>100</v>
      </c>
      <c r="F38" s="55"/>
      <c r="G38" s="117"/>
      <c r="H38" s="118">
        <v>1</v>
      </c>
      <c r="I38" s="117">
        <v>100</v>
      </c>
      <c r="J38" s="57"/>
      <c r="K38" s="117"/>
      <c r="L38" s="57"/>
      <c r="M38" s="119"/>
      <c r="N38" s="57"/>
      <c r="O38" s="117"/>
      <c r="P38" s="119"/>
      <c r="Q38" s="117"/>
      <c r="R38" s="57"/>
      <c r="S38" s="117"/>
      <c r="T38" s="34"/>
    </row>
    <row r="39" spans="1:20" s="35" customFormat="1" ht="12.75">
      <c r="A39" s="57">
        <v>33</v>
      </c>
      <c r="B39" s="60" t="s">
        <v>107</v>
      </c>
      <c r="C39" s="57">
        <v>18</v>
      </c>
      <c r="D39" s="57">
        <v>18</v>
      </c>
      <c r="E39" s="117">
        <v>100</v>
      </c>
      <c r="F39" s="55">
        <v>4</v>
      </c>
      <c r="G39" s="117">
        <v>22.22222222222222</v>
      </c>
      <c r="H39" s="118">
        <v>14</v>
      </c>
      <c r="I39" s="117">
        <v>77.77777777777777</v>
      </c>
      <c r="J39" s="57"/>
      <c r="K39" s="117"/>
      <c r="L39" s="57"/>
      <c r="M39" s="119"/>
      <c r="N39" s="57"/>
      <c r="O39" s="117"/>
      <c r="P39" s="119">
        <v>4</v>
      </c>
      <c r="Q39" s="117"/>
      <c r="R39" s="57"/>
      <c r="S39" s="117"/>
      <c r="T39" s="34"/>
    </row>
    <row r="40" spans="1:20" s="35" customFormat="1" ht="36">
      <c r="A40" s="57">
        <v>34</v>
      </c>
      <c r="B40" s="60" t="s">
        <v>251</v>
      </c>
      <c r="C40" s="57">
        <v>28</v>
      </c>
      <c r="D40" s="57">
        <v>28</v>
      </c>
      <c r="E40" s="117">
        <v>100</v>
      </c>
      <c r="F40" s="55">
        <v>7</v>
      </c>
      <c r="G40" s="117">
        <v>25</v>
      </c>
      <c r="H40" s="118">
        <v>21</v>
      </c>
      <c r="I40" s="117">
        <v>75</v>
      </c>
      <c r="J40" s="57"/>
      <c r="K40" s="117"/>
      <c r="L40" s="57"/>
      <c r="M40" s="119"/>
      <c r="N40" s="57"/>
      <c r="O40" s="117"/>
      <c r="P40" s="119">
        <v>13</v>
      </c>
      <c r="Q40" s="117"/>
      <c r="R40" s="57"/>
      <c r="S40" s="117"/>
      <c r="T40" s="34"/>
    </row>
    <row r="41" spans="1:20" s="35" customFormat="1" ht="24">
      <c r="A41" s="57">
        <v>35</v>
      </c>
      <c r="B41" s="54" t="s">
        <v>109</v>
      </c>
      <c r="C41" s="57">
        <v>22</v>
      </c>
      <c r="D41" s="57">
        <v>22</v>
      </c>
      <c r="E41" s="117">
        <v>100</v>
      </c>
      <c r="F41" s="55">
        <v>3</v>
      </c>
      <c r="G41" s="117">
        <v>13.636363636363637</v>
      </c>
      <c r="H41" s="118">
        <v>19</v>
      </c>
      <c r="I41" s="117">
        <v>86.36363636363636</v>
      </c>
      <c r="J41" s="57"/>
      <c r="K41" s="117"/>
      <c r="L41" s="57"/>
      <c r="M41" s="119"/>
      <c r="N41" s="57"/>
      <c r="O41" s="117"/>
      <c r="P41" s="119">
        <v>9</v>
      </c>
      <c r="Q41" s="117"/>
      <c r="R41" s="57"/>
      <c r="S41" s="117"/>
      <c r="T41" s="34"/>
    </row>
    <row r="42" spans="1:20" s="35" customFormat="1" ht="48">
      <c r="A42" s="57">
        <v>36</v>
      </c>
      <c r="B42" s="54" t="s">
        <v>110</v>
      </c>
      <c r="C42" s="57">
        <v>1</v>
      </c>
      <c r="D42" s="57">
        <v>1</v>
      </c>
      <c r="E42" s="117">
        <v>100</v>
      </c>
      <c r="F42" s="55"/>
      <c r="G42" s="117"/>
      <c r="H42" s="118">
        <v>1</v>
      </c>
      <c r="I42" s="117">
        <v>100</v>
      </c>
      <c r="J42" s="57"/>
      <c r="K42" s="117"/>
      <c r="L42" s="57"/>
      <c r="M42" s="119"/>
      <c r="N42" s="57"/>
      <c r="O42" s="117"/>
      <c r="P42" s="119">
        <v>1</v>
      </c>
      <c r="Q42" s="117"/>
      <c r="R42" s="57"/>
      <c r="S42" s="117"/>
      <c r="T42" s="34"/>
    </row>
    <row r="43" spans="1:20" s="35" customFormat="1" ht="24">
      <c r="A43" s="57">
        <v>37</v>
      </c>
      <c r="B43" s="54" t="s">
        <v>338</v>
      </c>
      <c r="C43" s="57">
        <v>0</v>
      </c>
      <c r="D43" s="57"/>
      <c r="E43" s="117"/>
      <c r="F43" s="55"/>
      <c r="G43" s="117"/>
      <c r="H43" s="118"/>
      <c r="I43" s="117"/>
      <c r="J43" s="57"/>
      <c r="K43" s="117"/>
      <c r="L43" s="57"/>
      <c r="M43" s="119"/>
      <c r="N43" s="57"/>
      <c r="O43" s="117"/>
      <c r="P43" s="119">
        <v>2</v>
      </c>
      <c r="Q43" s="117"/>
      <c r="R43" s="57"/>
      <c r="S43" s="117"/>
      <c r="T43" s="34"/>
    </row>
    <row r="44" spans="1:19" s="35" customFormat="1" ht="12.75">
      <c r="A44" s="120"/>
      <c r="B44" s="69" t="s">
        <v>111</v>
      </c>
      <c r="C44" s="121">
        <f>D44+J44</f>
        <v>4070</v>
      </c>
      <c r="D44" s="121">
        <f>F44+H44</f>
        <v>4002</v>
      </c>
      <c r="E44" s="122">
        <f>(D44*100)/C44</f>
        <v>98.32923832923834</v>
      </c>
      <c r="F44" s="121">
        <f>SUM(F7:F43)</f>
        <v>1449</v>
      </c>
      <c r="G44" s="122">
        <f>(F44*100)/D44</f>
        <v>36.206896551724135</v>
      </c>
      <c r="H44" s="123">
        <f>SUM(H7:H43)</f>
        <v>2553</v>
      </c>
      <c r="I44" s="122">
        <f>(H44*100)/D44</f>
        <v>63.793103448275865</v>
      </c>
      <c r="J44" s="121">
        <f>L44+N44</f>
        <v>68</v>
      </c>
      <c r="K44" s="122">
        <f>(J44*100)/C44</f>
        <v>1.6707616707616708</v>
      </c>
      <c r="L44" s="121">
        <f>SUM(L7:L43)</f>
        <v>59</v>
      </c>
      <c r="M44" s="124">
        <f>(L44*100)/J44</f>
        <v>86.76470588235294</v>
      </c>
      <c r="N44" s="121">
        <f>SUM(N7:N43)</f>
        <v>9</v>
      </c>
      <c r="O44" s="122">
        <f>(N44*100)/J44</f>
        <v>13.235294117647058</v>
      </c>
      <c r="P44" s="121">
        <f>SUM(P7:P43)</f>
        <v>645</v>
      </c>
      <c r="Q44" s="124">
        <f>P44/(P44+R44)*100</f>
        <v>100</v>
      </c>
      <c r="R44" s="121">
        <f>SUM(R7:R43)</f>
        <v>0</v>
      </c>
      <c r="S44" s="122">
        <f>(R44*100)/J44</f>
        <v>0</v>
      </c>
    </row>
    <row r="45" spans="1:19" s="35" customFormat="1" ht="12.75">
      <c r="A45" s="251" t="s">
        <v>120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3"/>
    </row>
    <row r="46" spans="1:19" s="35" customFormat="1" ht="24">
      <c r="A46" s="57">
        <v>1</v>
      </c>
      <c r="B46" s="60" t="s">
        <v>341</v>
      </c>
      <c r="C46" s="57">
        <v>0</v>
      </c>
      <c r="D46" s="57"/>
      <c r="E46" s="117"/>
      <c r="F46" s="55"/>
      <c r="G46" s="117"/>
      <c r="H46" s="118"/>
      <c r="I46" s="117"/>
      <c r="J46" s="57"/>
      <c r="K46" s="57"/>
      <c r="L46" s="57"/>
      <c r="M46" s="57"/>
      <c r="N46" s="57"/>
      <c r="O46" s="57"/>
      <c r="P46" s="57">
        <v>1</v>
      </c>
      <c r="Q46" s="117">
        <v>100</v>
      </c>
      <c r="R46" s="57"/>
      <c r="S46" s="57"/>
    </row>
    <row r="47" spans="1:19" s="35" customFormat="1" ht="48">
      <c r="A47" s="57">
        <v>2</v>
      </c>
      <c r="B47" s="60" t="s">
        <v>305</v>
      </c>
      <c r="C47" s="57">
        <v>1</v>
      </c>
      <c r="D47" s="57">
        <v>1</v>
      </c>
      <c r="E47" s="117">
        <v>100</v>
      </c>
      <c r="F47" s="55"/>
      <c r="G47" s="117"/>
      <c r="H47" s="118">
        <v>1</v>
      </c>
      <c r="I47" s="117">
        <v>100</v>
      </c>
      <c r="J47" s="57"/>
      <c r="K47" s="57"/>
      <c r="L47" s="57"/>
      <c r="M47" s="57"/>
      <c r="N47" s="57"/>
      <c r="O47" s="57"/>
      <c r="P47" s="57">
        <v>1</v>
      </c>
      <c r="Q47" s="117">
        <v>100</v>
      </c>
      <c r="R47" s="57"/>
      <c r="S47" s="57"/>
    </row>
    <row r="48" spans="1:19" s="35" customFormat="1" ht="12.75">
      <c r="A48" s="57">
        <v>3</v>
      </c>
      <c r="B48" s="60" t="s">
        <v>121</v>
      </c>
      <c r="C48" s="57">
        <v>6</v>
      </c>
      <c r="D48" s="57">
        <v>6</v>
      </c>
      <c r="E48" s="117">
        <v>100</v>
      </c>
      <c r="F48" s="55">
        <v>4</v>
      </c>
      <c r="G48" s="117">
        <v>66.66666666666667</v>
      </c>
      <c r="H48" s="118">
        <v>2</v>
      </c>
      <c r="I48" s="117">
        <v>33.333333333333336</v>
      </c>
      <c r="J48" s="57"/>
      <c r="K48" s="57"/>
      <c r="L48" s="57"/>
      <c r="M48" s="57"/>
      <c r="N48" s="57"/>
      <c r="O48" s="57"/>
      <c r="P48" s="57"/>
      <c r="Q48" s="117">
        <v>100</v>
      </c>
      <c r="R48" s="57"/>
      <c r="S48" s="57"/>
    </row>
    <row r="49" spans="1:19" s="35" customFormat="1" ht="36">
      <c r="A49" s="57">
        <v>4</v>
      </c>
      <c r="B49" s="60" t="s">
        <v>306</v>
      </c>
      <c r="C49" s="57">
        <v>52</v>
      </c>
      <c r="D49" s="57">
        <v>52</v>
      </c>
      <c r="E49" s="117">
        <v>100</v>
      </c>
      <c r="F49" s="55">
        <v>23</v>
      </c>
      <c r="G49" s="117">
        <v>44.23076923076923</v>
      </c>
      <c r="H49" s="118">
        <v>29</v>
      </c>
      <c r="I49" s="117">
        <v>55.76923076923077</v>
      </c>
      <c r="J49" s="57"/>
      <c r="K49" s="57"/>
      <c r="L49" s="57"/>
      <c r="M49" s="57"/>
      <c r="N49" s="57"/>
      <c r="O49" s="57"/>
      <c r="P49" s="57">
        <v>12</v>
      </c>
      <c r="Q49" s="117">
        <v>100</v>
      </c>
      <c r="R49" s="57"/>
      <c r="S49" s="57"/>
    </row>
    <row r="50" spans="1:19" s="35" customFormat="1" ht="48">
      <c r="A50" s="57">
        <v>5</v>
      </c>
      <c r="B50" s="60" t="s">
        <v>307</v>
      </c>
      <c r="C50" s="57">
        <v>299</v>
      </c>
      <c r="D50" s="57">
        <v>297</v>
      </c>
      <c r="E50" s="117">
        <v>99.33110367892976</v>
      </c>
      <c r="F50" s="55">
        <v>124</v>
      </c>
      <c r="G50" s="117">
        <v>41.75084175084175</v>
      </c>
      <c r="H50" s="118">
        <v>173</v>
      </c>
      <c r="I50" s="117">
        <v>58.24915824915825</v>
      </c>
      <c r="J50" s="57">
        <v>2</v>
      </c>
      <c r="K50" s="57">
        <v>0.6688963210702341</v>
      </c>
      <c r="L50" s="57">
        <v>2</v>
      </c>
      <c r="M50" s="57">
        <v>100</v>
      </c>
      <c r="N50" s="57"/>
      <c r="O50" s="57"/>
      <c r="P50" s="57">
        <v>79</v>
      </c>
      <c r="Q50" s="117">
        <v>100</v>
      </c>
      <c r="R50" s="57"/>
      <c r="S50" s="57"/>
    </row>
    <row r="51" spans="1:19" s="35" customFormat="1" ht="24">
      <c r="A51" s="57">
        <v>6</v>
      </c>
      <c r="B51" s="60" t="s">
        <v>100</v>
      </c>
      <c r="C51" s="57">
        <v>72</v>
      </c>
      <c r="D51" s="57">
        <v>71</v>
      </c>
      <c r="E51" s="117">
        <v>98.61111111111111</v>
      </c>
      <c r="F51" s="55">
        <v>30</v>
      </c>
      <c r="G51" s="117">
        <v>42.25352112676056</v>
      </c>
      <c r="H51" s="118">
        <v>41</v>
      </c>
      <c r="I51" s="117">
        <v>57.74647887323944</v>
      </c>
      <c r="J51" s="57">
        <v>1</v>
      </c>
      <c r="K51" s="57">
        <v>1.3888888888888888</v>
      </c>
      <c r="L51" s="57">
        <v>1</v>
      </c>
      <c r="M51" s="57">
        <v>100</v>
      </c>
      <c r="N51" s="57"/>
      <c r="O51" s="57"/>
      <c r="P51" s="57">
        <v>16</v>
      </c>
      <c r="Q51" s="117">
        <v>100</v>
      </c>
      <c r="R51" s="57"/>
      <c r="S51" s="57"/>
    </row>
    <row r="52" spans="1:19" s="35" customFormat="1" ht="12.75">
      <c r="A52" s="57">
        <v>7</v>
      </c>
      <c r="B52" s="60" t="s">
        <v>101</v>
      </c>
      <c r="C52" s="57">
        <v>9</v>
      </c>
      <c r="D52" s="57">
        <v>8</v>
      </c>
      <c r="E52" s="117">
        <v>88.88888888888889</v>
      </c>
      <c r="F52" s="55">
        <v>6</v>
      </c>
      <c r="G52" s="117">
        <v>75</v>
      </c>
      <c r="H52" s="118">
        <v>2</v>
      </c>
      <c r="I52" s="117">
        <v>25</v>
      </c>
      <c r="J52" s="57">
        <v>1</v>
      </c>
      <c r="K52" s="57">
        <v>11.11111111111111</v>
      </c>
      <c r="L52" s="57">
        <v>1</v>
      </c>
      <c r="M52" s="57">
        <v>100</v>
      </c>
      <c r="N52" s="57"/>
      <c r="O52" s="57"/>
      <c r="P52" s="57"/>
      <c r="Q52" s="117">
        <v>100</v>
      </c>
      <c r="R52" s="57"/>
      <c r="S52" s="57"/>
    </row>
    <row r="53" spans="1:19" s="35" customFormat="1" ht="24">
      <c r="A53" s="57">
        <v>8</v>
      </c>
      <c r="B53" s="60" t="s">
        <v>103</v>
      </c>
      <c r="C53" s="57">
        <v>0</v>
      </c>
      <c r="D53" s="57"/>
      <c r="E53" s="117"/>
      <c r="F53" s="55"/>
      <c r="G53" s="117"/>
      <c r="H53" s="118"/>
      <c r="I53" s="117"/>
      <c r="J53" s="57"/>
      <c r="K53" s="57"/>
      <c r="L53" s="57"/>
      <c r="M53" s="57"/>
      <c r="N53" s="57"/>
      <c r="O53" s="57"/>
      <c r="P53" s="57">
        <v>1</v>
      </c>
      <c r="Q53" s="117">
        <v>100</v>
      </c>
      <c r="R53" s="57"/>
      <c r="S53" s="57"/>
    </row>
    <row r="54" spans="1:19" s="35" customFormat="1" ht="48">
      <c r="A54" s="57">
        <v>9</v>
      </c>
      <c r="B54" s="60" t="s">
        <v>110</v>
      </c>
      <c r="C54" s="57">
        <v>31</v>
      </c>
      <c r="D54" s="57">
        <v>31</v>
      </c>
      <c r="E54" s="117">
        <v>100</v>
      </c>
      <c r="F54" s="55">
        <v>17</v>
      </c>
      <c r="G54" s="117">
        <v>54.83870967741935</v>
      </c>
      <c r="H54" s="118">
        <v>14</v>
      </c>
      <c r="I54" s="117">
        <v>45.16129032258065</v>
      </c>
      <c r="J54" s="57"/>
      <c r="K54" s="57"/>
      <c r="L54" s="57"/>
      <c r="M54" s="57"/>
      <c r="N54" s="57"/>
      <c r="O54" s="57"/>
      <c r="P54" s="57">
        <v>8</v>
      </c>
      <c r="Q54" s="117">
        <v>100</v>
      </c>
      <c r="R54" s="57"/>
      <c r="S54" s="57"/>
    </row>
    <row r="55" spans="1:19" s="35" customFormat="1" ht="36">
      <c r="A55" s="57">
        <v>10</v>
      </c>
      <c r="B55" s="60" t="s">
        <v>316</v>
      </c>
      <c r="C55" s="57">
        <v>1</v>
      </c>
      <c r="D55" s="57">
        <v>1</v>
      </c>
      <c r="E55" s="117">
        <v>100</v>
      </c>
      <c r="F55" s="55"/>
      <c r="G55" s="117"/>
      <c r="H55" s="118">
        <v>1</v>
      </c>
      <c r="I55" s="117">
        <v>100</v>
      </c>
      <c r="J55" s="57"/>
      <c r="K55" s="57"/>
      <c r="L55" s="57"/>
      <c r="M55" s="57"/>
      <c r="N55" s="57"/>
      <c r="O55" s="57"/>
      <c r="P55" s="57">
        <v>1</v>
      </c>
      <c r="Q55" s="117">
        <v>100</v>
      </c>
      <c r="R55" s="57"/>
      <c r="S55" s="57"/>
    </row>
    <row r="56" spans="1:21" s="30" customFormat="1" ht="12">
      <c r="A56" s="125"/>
      <c r="B56" s="69" t="s">
        <v>111</v>
      </c>
      <c r="C56" s="69">
        <f>D56+J56</f>
        <v>471</v>
      </c>
      <c r="D56" s="121">
        <f>F56+H56</f>
        <v>467</v>
      </c>
      <c r="E56" s="122">
        <f>(D56*100)/C56</f>
        <v>99.15074309978769</v>
      </c>
      <c r="F56" s="121">
        <f>SUM(F46:F55)</f>
        <v>204</v>
      </c>
      <c r="G56" s="122">
        <f>(F56*100)/D56</f>
        <v>43.683083511777305</v>
      </c>
      <c r="H56" s="123">
        <f>SUM(H46:H55)</f>
        <v>263</v>
      </c>
      <c r="I56" s="122">
        <f>(H56*100)/D56</f>
        <v>56.316916488222695</v>
      </c>
      <c r="J56" s="69">
        <f>L56+N56</f>
        <v>4</v>
      </c>
      <c r="K56" s="121">
        <f>(J56*100)/C56</f>
        <v>0.8492569002123143</v>
      </c>
      <c r="L56" s="121">
        <f>SUM(L46:L55)</f>
        <v>4</v>
      </c>
      <c r="M56" s="121">
        <f>(L56*100)/J56</f>
        <v>100</v>
      </c>
      <c r="N56" s="121">
        <f>SUM(N46:N55)</f>
        <v>0</v>
      </c>
      <c r="O56" s="121">
        <f>(N56*100)/J56</f>
        <v>0</v>
      </c>
      <c r="P56" s="121">
        <f>SUM(P46:P55)</f>
        <v>119</v>
      </c>
      <c r="Q56" s="124">
        <f>P56/(P56+R56)*100</f>
        <v>100</v>
      </c>
      <c r="R56" s="121">
        <v>0</v>
      </c>
      <c r="S56" s="121">
        <v>0</v>
      </c>
      <c r="T56" s="82"/>
      <c r="U56" s="82"/>
    </row>
    <row r="57" spans="1:21" s="30" customFormat="1" ht="12">
      <c r="A57" s="251" t="s">
        <v>122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3"/>
      <c r="T57" s="82"/>
      <c r="U57" s="82"/>
    </row>
    <row r="58" spans="1:21" s="30" customFormat="1" ht="12">
      <c r="A58" s="54">
        <v>1</v>
      </c>
      <c r="B58" s="60" t="s">
        <v>114</v>
      </c>
      <c r="C58" s="32">
        <f>D58+J58</f>
        <v>2</v>
      </c>
      <c r="D58" s="32">
        <f>F58+H58</f>
        <v>2</v>
      </c>
      <c r="E58" s="165">
        <f>(D58*100)/C58</f>
        <v>100</v>
      </c>
      <c r="F58" s="166"/>
      <c r="G58" s="32"/>
      <c r="H58" s="90">
        <v>2</v>
      </c>
      <c r="I58" s="33">
        <f>(H58*100)/D58</f>
        <v>100</v>
      </c>
      <c r="J58" s="32"/>
      <c r="K58" s="32"/>
      <c r="L58" s="57"/>
      <c r="M58" s="57"/>
      <c r="N58" s="57"/>
      <c r="O58" s="117"/>
      <c r="P58" s="57"/>
      <c r="Q58" s="57"/>
      <c r="R58" s="57"/>
      <c r="S58" s="57"/>
      <c r="T58" s="82"/>
      <c r="U58" s="82"/>
    </row>
    <row r="59" spans="1:21" s="35" customFormat="1" ht="12.75">
      <c r="A59" s="54">
        <v>2</v>
      </c>
      <c r="B59" s="60" t="s">
        <v>105</v>
      </c>
      <c r="C59" s="32">
        <f>D59+J59</f>
        <v>1</v>
      </c>
      <c r="D59" s="32">
        <f>F59+H59</f>
        <v>1</v>
      </c>
      <c r="E59" s="165">
        <f>(D59*100)/C59</f>
        <v>100</v>
      </c>
      <c r="F59" s="166"/>
      <c r="G59" s="32"/>
      <c r="H59" s="90">
        <v>1</v>
      </c>
      <c r="I59" s="33">
        <f>(H59*100)/D59</f>
        <v>100</v>
      </c>
      <c r="J59" s="32"/>
      <c r="K59" s="57"/>
      <c r="L59" s="57"/>
      <c r="M59" s="57"/>
      <c r="N59" s="57"/>
      <c r="O59" s="117"/>
      <c r="P59" s="57"/>
      <c r="Q59" s="57"/>
      <c r="R59" s="57"/>
      <c r="S59" s="57"/>
      <c r="T59" s="34"/>
      <c r="U59" s="34"/>
    </row>
    <row r="60" spans="1:21" s="35" customFormat="1" ht="12.75">
      <c r="A60" s="54">
        <v>3</v>
      </c>
      <c r="B60" s="60" t="s">
        <v>119</v>
      </c>
      <c r="C60" s="57">
        <f>D60+J60</f>
        <v>1</v>
      </c>
      <c r="D60" s="57">
        <f>F60+H60</f>
        <v>1</v>
      </c>
      <c r="E60" s="117">
        <f>(D60*100)/C60</f>
        <v>100</v>
      </c>
      <c r="F60" s="55"/>
      <c r="G60" s="57"/>
      <c r="H60" s="118">
        <v>1</v>
      </c>
      <c r="I60" s="117">
        <f>(H60*100)/D60</f>
        <v>100</v>
      </c>
      <c r="J60" s="57"/>
      <c r="K60" s="57"/>
      <c r="L60" s="57"/>
      <c r="M60" s="57"/>
      <c r="N60" s="57"/>
      <c r="O60" s="117"/>
      <c r="P60" s="57"/>
      <c r="Q60" s="57"/>
      <c r="R60" s="57"/>
      <c r="S60" s="57"/>
      <c r="T60" s="34"/>
      <c r="U60" s="34"/>
    </row>
    <row r="61" spans="1:19" s="35" customFormat="1" ht="12.75">
      <c r="A61" s="125"/>
      <c r="B61" s="69" t="s">
        <v>111</v>
      </c>
      <c r="C61" s="69">
        <f>D61+J61</f>
        <v>4</v>
      </c>
      <c r="D61" s="69">
        <f>F61+H61</f>
        <v>4</v>
      </c>
      <c r="E61" s="70">
        <f>(D61*100)/C61</f>
        <v>100</v>
      </c>
      <c r="F61" s="69">
        <f>SUM(F58:F60)</f>
        <v>0</v>
      </c>
      <c r="G61" s="126">
        <f>(F61*100)/D61</f>
        <v>0</v>
      </c>
      <c r="H61" s="127">
        <f>SUM(H58:H60)</f>
        <v>4</v>
      </c>
      <c r="I61" s="70">
        <f>(H61*100)/D61</f>
        <v>100</v>
      </c>
      <c r="J61" s="69">
        <f>L61+N61</f>
        <v>0</v>
      </c>
      <c r="K61" s="69">
        <v>0</v>
      </c>
      <c r="L61" s="69">
        <f>SUM(L58:L60)</f>
        <v>0</v>
      </c>
      <c r="M61" s="128">
        <v>0</v>
      </c>
      <c r="N61" s="69">
        <f>SUM(N58:N60)</f>
        <v>0</v>
      </c>
      <c r="O61" s="70">
        <v>0</v>
      </c>
      <c r="P61" s="69">
        <f>SUM(P58:P60)</f>
        <v>0</v>
      </c>
      <c r="Q61" s="128">
        <v>0</v>
      </c>
      <c r="R61" s="69">
        <f>SUM(R58:R60)</f>
        <v>0</v>
      </c>
      <c r="S61" s="69">
        <v>0</v>
      </c>
    </row>
    <row r="62" spans="1:19" s="35" customFormat="1" ht="12.75">
      <c r="A62" s="251" t="s">
        <v>112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spans="1:19" s="35" customFormat="1" ht="12.75">
      <c r="A63" s="54">
        <v>1</v>
      </c>
      <c r="B63" s="60" t="s">
        <v>114</v>
      </c>
      <c r="C63" s="57">
        <v>2167</v>
      </c>
      <c r="D63" s="57">
        <v>2130</v>
      </c>
      <c r="E63" s="117">
        <v>98.29257037378865</v>
      </c>
      <c r="F63" s="55">
        <v>882</v>
      </c>
      <c r="G63" s="117">
        <v>41.40845070422535</v>
      </c>
      <c r="H63" s="118">
        <v>1248</v>
      </c>
      <c r="I63" s="117">
        <v>58.59154929577465</v>
      </c>
      <c r="J63" s="57">
        <v>37</v>
      </c>
      <c r="K63" s="117">
        <v>1.7074296262113522</v>
      </c>
      <c r="L63" s="57">
        <v>33</v>
      </c>
      <c r="M63" s="117">
        <v>89.1891891891892</v>
      </c>
      <c r="N63" s="57">
        <v>4</v>
      </c>
      <c r="O63" s="117">
        <v>10.81081081081081</v>
      </c>
      <c r="P63" s="129">
        <v>450</v>
      </c>
      <c r="Q63" s="117">
        <v>100</v>
      </c>
      <c r="R63" s="57"/>
      <c r="S63" s="117"/>
    </row>
    <row r="64" spans="1:19" s="35" customFormat="1" ht="24">
      <c r="A64" s="54">
        <v>2</v>
      </c>
      <c r="B64" s="60" t="s">
        <v>116</v>
      </c>
      <c r="C64" s="57">
        <v>186</v>
      </c>
      <c r="D64" s="57">
        <v>185</v>
      </c>
      <c r="E64" s="117">
        <v>99.46236559139786</v>
      </c>
      <c r="F64" s="55">
        <v>102</v>
      </c>
      <c r="G64" s="117">
        <v>55.13513513513514</v>
      </c>
      <c r="H64" s="118">
        <v>83</v>
      </c>
      <c r="I64" s="117">
        <v>44.86486486486486</v>
      </c>
      <c r="J64" s="57">
        <v>1</v>
      </c>
      <c r="K64" s="117">
        <v>0.5376344086021505</v>
      </c>
      <c r="L64" s="57">
        <v>1</v>
      </c>
      <c r="M64" s="117">
        <v>100</v>
      </c>
      <c r="N64" s="57"/>
      <c r="O64" s="117"/>
      <c r="P64" s="129">
        <v>43</v>
      </c>
      <c r="Q64" s="117">
        <v>100</v>
      </c>
      <c r="R64" s="57"/>
      <c r="S64" s="117"/>
    </row>
    <row r="65" spans="1:19" s="35" customFormat="1" ht="60">
      <c r="A65" s="54">
        <v>3</v>
      </c>
      <c r="B65" s="60" t="s">
        <v>315</v>
      </c>
      <c r="C65" s="57">
        <v>24</v>
      </c>
      <c r="D65" s="57">
        <v>24</v>
      </c>
      <c r="E65" s="117">
        <v>100</v>
      </c>
      <c r="F65" s="55"/>
      <c r="G65" s="117"/>
      <c r="H65" s="118">
        <v>24</v>
      </c>
      <c r="I65" s="117">
        <v>100</v>
      </c>
      <c r="J65" s="57"/>
      <c r="K65" s="117"/>
      <c r="L65" s="57"/>
      <c r="M65" s="117"/>
      <c r="N65" s="57"/>
      <c r="O65" s="117"/>
      <c r="P65" s="129">
        <v>3</v>
      </c>
      <c r="Q65" s="117">
        <v>100</v>
      </c>
      <c r="R65" s="57"/>
      <c r="S65" s="117"/>
    </row>
    <row r="66" spans="1:19" s="35" customFormat="1" ht="12.75">
      <c r="A66" s="54">
        <v>4</v>
      </c>
      <c r="B66" s="60" t="s">
        <v>101</v>
      </c>
      <c r="C66" s="57">
        <v>74</v>
      </c>
      <c r="D66" s="57">
        <v>74</v>
      </c>
      <c r="E66" s="117">
        <v>100</v>
      </c>
      <c r="F66" s="55">
        <v>28</v>
      </c>
      <c r="G66" s="117">
        <v>37.83783783783784</v>
      </c>
      <c r="H66" s="118">
        <v>46</v>
      </c>
      <c r="I66" s="117">
        <v>62.16216216216216</v>
      </c>
      <c r="J66" s="57"/>
      <c r="K66" s="117"/>
      <c r="L66" s="57"/>
      <c r="M66" s="117"/>
      <c r="N66" s="57"/>
      <c r="O66" s="117"/>
      <c r="P66" s="129">
        <v>20</v>
      </c>
      <c r="Q66" s="117">
        <v>100</v>
      </c>
      <c r="R66" s="57"/>
      <c r="S66" s="117"/>
    </row>
    <row r="67" spans="1:19" s="35" customFormat="1" ht="24">
      <c r="A67" s="54">
        <v>5</v>
      </c>
      <c r="B67" s="60" t="s">
        <v>103</v>
      </c>
      <c r="C67" s="57">
        <v>2</v>
      </c>
      <c r="D67" s="57">
        <v>2</v>
      </c>
      <c r="E67" s="117">
        <v>100</v>
      </c>
      <c r="F67" s="55"/>
      <c r="G67" s="117"/>
      <c r="H67" s="118">
        <v>2</v>
      </c>
      <c r="I67" s="117">
        <v>100</v>
      </c>
      <c r="J67" s="57"/>
      <c r="K67" s="117"/>
      <c r="L67" s="57"/>
      <c r="M67" s="117"/>
      <c r="N67" s="57"/>
      <c r="O67" s="117"/>
      <c r="P67" s="129"/>
      <c r="Q67" s="117"/>
      <c r="R67" s="57"/>
      <c r="S67" s="117"/>
    </row>
    <row r="68" spans="1:19" s="35" customFormat="1" ht="48">
      <c r="A68" s="54">
        <v>6</v>
      </c>
      <c r="B68" s="60" t="s">
        <v>252</v>
      </c>
      <c r="C68" s="57">
        <v>96</v>
      </c>
      <c r="D68" s="57">
        <v>94</v>
      </c>
      <c r="E68" s="117">
        <v>97.91666666666667</v>
      </c>
      <c r="F68" s="55">
        <v>43</v>
      </c>
      <c r="G68" s="117">
        <v>45.744680851063826</v>
      </c>
      <c r="H68" s="118">
        <v>51</v>
      </c>
      <c r="I68" s="117">
        <v>54.255319148936174</v>
      </c>
      <c r="J68" s="57">
        <v>2</v>
      </c>
      <c r="K68" s="117">
        <v>2.0833333333333335</v>
      </c>
      <c r="L68" s="57">
        <v>1</v>
      </c>
      <c r="M68" s="117">
        <v>50</v>
      </c>
      <c r="N68" s="57">
        <v>1</v>
      </c>
      <c r="O68" s="117">
        <v>50</v>
      </c>
      <c r="P68" s="129">
        <v>13</v>
      </c>
      <c r="Q68" s="117">
        <v>100</v>
      </c>
      <c r="R68" s="57"/>
      <c r="S68" s="117"/>
    </row>
    <row r="69" spans="1:19" s="35" customFormat="1" ht="24">
      <c r="A69" s="54">
        <v>7</v>
      </c>
      <c r="B69" s="60" t="s">
        <v>117</v>
      </c>
      <c r="C69" s="57">
        <v>129</v>
      </c>
      <c r="D69" s="57">
        <v>123</v>
      </c>
      <c r="E69" s="117">
        <v>95.34883720930233</v>
      </c>
      <c r="F69" s="55">
        <v>71</v>
      </c>
      <c r="G69" s="117">
        <v>57.72357723577236</v>
      </c>
      <c r="H69" s="118">
        <v>52</v>
      </c>
      <c r="I69" s="117">
        <v>42.27642276422764</v>
      </c>
      <c r="J69" s="57">
        <v>6</v>
      </c>
      <c r="K69" s="117">
        <v>4.651162790697675</v>
      </c>
      <c r="L69" s="57">
        <v>6</v>
      </c>
      <c r="M69" s="117">
        <v>100</v>
      </c>
      <c r="N69" s="57"/>
      <c r="O69" s="117"/>
      <c r="P69" s="129">
        <v>15</v>
      </c>
      <c r="Q69" s="117">
        <v>100</v>
      </c>
      <c r="R69" s="57"/>
      <c r="S69" s="117"/>
    </row>
    <row r="70" spans="1:19" s="35" customFormat="1" ht="24">
      <c r="A70" s="54">
        <v>8</v>
      </c>
      <c r="B70" s="60" t="s">
        <v>118</v>
      </c>
      <c r="C70" s="57">
        <v>30</v>
      </c>
      <c r="D70" s="57">
        <v>30</v>
      </c>
      <c r="E70" s="117">
        <v>100</v>
      </c>
      <c r="F70" s="55">
        <v>11</v>
      </c>
      <c r="G70" s="117">
        <v>36.666666666666664</v>
      </c>
      <c r="H70" s="118">
        <v>19</v>
      </c>
      <c r="I70" s="117">
        <v>63.333333333333336</v>
      </c>
      <c r="J70" s="57"/>
      <c r="K70" s="117"/>
      <c r="L70" s="57"/>
      <c r="M70" s="117"/>
      <c r="N70" s="57"/>
      <c r="O70" s="117"/>
      <c r="P70" s="129">
        <v>7</v>
      </c>
      <c r="Q70" s="117">
        <v>100</v>
      </c>
      <c r="R70" s="57"/>
      <c r="S70" s="117"/>
    </row>
    <row r="71" spans="1:19" s="35" customFormat="1" ht="12.75">
      <c r="A71" s="54">
        <v>9</v>
      </c>
      <c r="B71" s="60" t="s">
        <v>119</v>
      </c>
      <c r="C71" s="57">
        <v>109</v>
      </c>
      <c r="D71" s="57">
        <v>105</v>
      </c>
      <c r="E71" s="117">
        <v>96.3302752293578</v>
      </c>
      <c r="F71" s="55">
        <v>45</v>
      </c>
      <c r="G71" s="117">
        <v>42.857142857142854</v>
      </c>
      <c r="H71" s="118">
        <v>60</v>
      </c>
      <c r="I71" s="117">
        <v>57.142857142857146</v>
      </c>
      <c r="J71" s="57">
        <v>4</v>
      </c>
      <c r="K71" s="117">
        <v>3.669724770642202</v>
      </c>
      <c r="L71" s="57">
        <v>4</v>
      </c>
      <c r="M71" s="117">
        <v>100</v>
      </c>
      <c r="N71" s="57"/>
      <c r="O71" s="117"/>
      <c r="P71" s="129">
        <v>18</v>
      </c>
      <c r="Q71" s="117">
        <v>100</v>
      </c>
      <c r="R71" s="57"/>
      <c r="S71" s="117"/>
    </row>
    <row r="72" spans="1:19" s="35" customFormat="1" ht="36">
      <c r="A72" s="54">
        <v>10</v>
      </c>
      <c r="B72" s="60" t="s">
        <v>235</v>
      </c>
      <c r="C72" s="57">
        <v>1</v>
      </c>
      <c r="D72" s="57">
        <v>1</v>
      </c>
      <c r="E72" s="117">
        <v>100</v>
      </c>
      <c r="F72" s="55">
        <v>1</v>
      </c>
      <c r="G72" s="117">
        <v>100</v>
      </c>
      <c r="H72" s="118"/>
      <c r="I72" s="117"/>
      <c r="J72" s="57"/>
      <c r="K72" s="117"/>
      <c r="L72" s="57"/>
      <c r="M72" s="117"/>
      <c r="N72" s="57"/>
      <c r="O72" s="117"/>
      <c r="P72" s="129">
        <v>1</v>
      </c>
      <c r="Q72" s="117">
        <v>100</v>
      </c>
      <c r="R72" s="57"/>
      <c r="S72" s="117"/>
    </row>
    <row r="73" spans="1:19" s="35" customFormat="1" ht="12.75">
      <c r="A73" s="125"/>
      <c r="B73" s="69" t="s">
        <v>111</v>
      </c>
      <c r="C73" s="121">
        <f>D73+J73</f>
        <v>2818</v>
      </c>
      <c r="D73" s="121">
        <f>F73+H73</f>
        <v>2768</v>
      </c>
      <c r="E73" s="122">
        <f>(D73*100)/C73</f>
        <v>98.22569198012775</v>
      </c>
      <c r="F73" s="121">
        <f>SUM(F63:F72)</f>
        <v>1183</v>
      </c>
      <c r="G73" s="122">
        <f>(F73*100)/D73</f>
        <v>42.73843930635838</v>
      </c>
      <c r="H73" s="123">
        <f>SUM(H63:H72)</f>
        <v>1585</v>
      </c>
      <c r="I73" s="122">
        <f>(H73*100)/D73</f>
        <v>57.26156069364162</v>
      </c>
      <c r="J73" s="121">
        <f>L73+N73</f>
        <v>50</v>
      </c>
      <c r="K73" s="122">
        <f>(J73*100)/C73</f>
        <v>1.7743080198722498</v>
      </c>
      <c r="L73" s="121">
        <f>SUM(L63:L72)</f>
        <v>45</v>
      </c>
      <c r="M73" s="122">
        <f>(L73*100)/J73</f>
        <v>90</v>
      </c>
      <c r="N73" s="121">
        <f>SUM(N63:N72)</f>
        <v>5</v>
      </c>
      <c r="O73" s="122">
        <f>(N73*100)/J73</f>
        <v>10</v>
      </c>
      <c r="P73" s="121">
        <f>SUM(P63:P72)</f>
        <v>570</v>
      </c>
      <c r="Q73" s="124">
        <f>P73/(P73+R73)*100</f>
        <v>100</v>
      </c>
      <c r="R73" s="121">
        <v>0</v>
      </c>
      <c r="S73" s="122">
        <v>0</v>
      </c>
    </row>
    <row r="74" spans="1:19" s="35" customFormat="1" ht="12.75">
      <c r="A74" s="125"/>
      <c r="B74" s="130" t="s">
        <v>124</v>
      </c>
      <c r="C74" s="131">
        <f>D74+J74</f>
        <v>7363</v>
      </c>
      <c r="D74" s="131">
        <f>F74+H74</f>
        <v>7241</v>
      </c>
      <c r="E74" s="132">
        <f>(D74*100)/C74</f>
        <v>98.34306668477522</v>
      </c>
      <c r="F74" s="131">
        <f>F44+F56+F61+F73</f>
        <v>2836</v>
      </c>
      <c r="G74" s="133">
        <f>(F74*100)/D74</f>
        <v>39.16586106891313</v>
      </c>
      <c r="H74" s="134">
        <f>H44+H56+H61+H73</f>
        <v>4405</v>
      </c>
      <c r="I74" s="132">
        <f>(H74*100)/D74</f>
        <v>60.83413893108687</v>
      </c>
      <c r="J74" s="131">
        <f>L74+N74</f>
        <v>122</v>
      </c>
      <c r="K74" s="132">
        <f>(J74*100)/C74</f>
        <v>1.6569333152247725</v>
      </c>
      <c r="L74" s="131">
        <f>L44+L56+L61+L73</f>
        <v>108</v>
      </c>
      <c r="M74" s="132">
        <f>(L74*100)/J74</f>
        <v>88.52459016393442</v>
      </c>
      <c r="N74" s="131">
        <f>N44+N56+N61+N73</f>
        <v>14</v>
      </c>
      <c r="O74" s="132">
        <f>(N74*100)/J74</f>
        <v>11.475409836065573</v>
      </c>
      <c r="P74" s="131">
        <f>P44+P56+P61+P73</f>
        <v>1334</v>
      </c>
      <c r="Q74" s="135">
        <f>P74/(P74+R74)*100</f>
        <v>100</v>
      </c>
      <c r="R74" s="131">
        <f>R44+R56+R61+R73</f>
        <v>0</v>
      </c>
      <c r="S74" s="132">
        <f>(R74*100)/J74</f>
        <v>0</v>
      </c>
    </row>
    <row r="75" s="35" customFormat="1" ht="12.75">
      <c r="A75" s="36"/>
    </row>
    <row r="76" s="35" customFormat="1" ht="12.75">
      <c r="A76" s="36"/>
    </row>
    <row r="77" s="35" customFormat="1" ht="12.75">
      <c r="A77" s="36"/>
    </row>
    <row r="78" s="35" customFormat="1" ht="12.75">
      <c r="A78" s="36"/>
    </row>
    <row r="79" s="35" customFormat="1" ht="12.75">
      <c r="A79" s="36"/>
    </row>
    <row r="80" s="35" customFormat="1" ht="12.75">
      <c r="A80" s="36"/>
    </row>
    <row r="81" s="35" customFormat="1" ht="12.75">
      <c r="A81" s="36"/>
    </row>
    <row r="82" s="35" customFormat="1" ht="12.75">
      <c r="A82" s="36"/>
    </row>
    <row r="83" s="35" customFormat="1" ht="12.75">
      <c r="A83" s="36"/>
    </row>
    <row r="84" s="35" customFormat="1" ht="12.75">
      <c r="A84" s="36"/>
    </row>
    <row r="85" s="35" customFormat="1" ht="12.75">
      <c r="A85" s="36"/>
    </row>
    <row r="86" s="35" customFormat="1" ht="12.75">
      <c r="A86" s="36"/>
    </row>
    <row r="87" s="38" customFormat="1" ht="9.75">
      <c r="A87" s="37"/>
    </row>
    <row r="88" s="38" customFormat="1" ht="9.75">
      <c r="A88" s="37"/>
    </row>
    <row r="89" s="38" customFormat="1" ht="9.75">
      <c r="A89" s="37"/>
    </row>
    <row r="90" s="38" customFormat="1" ht="9.75">
      <c r="A90" s="37"/>
    </row>
    <row r="91" s="38" customFormat="1" ht="9.75">
      <c r="A91" s="37"/>
    </row>
  </sheetData>
  <sheetProtection/>
  <mergeCells count="18">
    <mergeCell ref="A45:S45"/>
    <mergeCell ref="A57:S57"/>
    <mergeCell ref="R3:S4"/>
    <mergeCell ref="A6:S6"/>
    <mergeCell ref="F4:G4"/>
    <mergeCell ref="H4:I4"/>
    <mergeCell ref="L4:M4"/>
    <mergeCell ref="N4:O4"/>
    <mergeCell ref="A62:S62"/>
    <mergeCell ref="A2:S2"/>
    <mergeCell ref="A3:A5"/>
    <mergeCell ref="B3:B5"/>
    <mergeCell ref="C3:C5"/>
    <mergeCell ref="D3:E4"/>
    <mergeCell ref="F3:I3"/>
    <mergeCell ref="J3:K4"/>
    <mergeCell ref="L3:O3"/>
    <mergeCell ref="P3:Q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19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1.7109375" style="0" customWidth="1"/>
    <col min="4" max="15" width="8.421875" style="0" customWidth="1"/>
  </cols>
  <sheetData>
    <row r="1" spans="1:15" ht="60.75" customHeight="1">
      <c r="A1" s="268" t="s">
        <v>359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27.75" customHeight="1">
      <c r="A2" s="269" t="s">
        <v>77</v>
      </c>
      <c r="B2" s="270" t="s">
        <v>329</v>
      </c>
      <c r="C2" s="271" t="s">
        <v>358</v>
      </c>
      <c r="D2" s="274" t="s">
        <v>125</v>
      </c>
      <c r="E2" s="275"/>
      <c r="F2" s="275"/>
      <c r="G2" s="275"/>
      <c r="H2" s="275"/>
      <c r="I2" s="275"/>
      <c r="J2" s="259" t="s">
        <v>126</v>
      </c>
      <c r="K2" s="276"/>
      <c r="L2" s="261" t="s">
        <v>127</v>
      </c>
      <c r="M2" s="261"/>
      <c r="N2" s="261"/>
      <c r="O2" s="261"/>
    </row>
    <row r="3" spans="1:15" ht="27.75" customHeight="1">
      <c r="A3" s="269"/>
      <c r="B3" s="270"/>
      <c r="C3" s="272"/>
      <c r="D3" s="261" t="s">
        <v>128</v>
      </c>
      <c r="E3" s="261"/>
      <c r="F3" s="259" t="s">
        <v>129</v>
      </c>
      <c r="G3" s="260"/>
      <c r="H3" s="259" t="s">
        <v>130</v>
      </c>
      <c r="I3" s="276"/>
      <c r="J3" s="259" t="s">
        <v>131</v>
      </c>
      <c r="K3" s="260"/>
      <c r="L3" s="261" t="s">
        <v>132</v>
      </c>
      <c r="M3" s="261"/>
      <c r="N3" s="261" t="s">
        <v>133</v>
      </c>
      <c r="O3" s="261"/>
    </row>
    <row r="4" spans="1:15" ht="27.75" customHeight="1">
      <c r="A4" s="269"/>
      <c r="B4" s="270"/>
      <c r="C4" s="273"/>
      <c r="D4" s="87" t="s">
        <v>15</v>
      </c>
      <c r="E4" s="87" t="s">
        <v>14</v>
      </c>
      <c r="F4" s="87" t="s">
        <v>15</v>
      </c>
      <c r="G4" s="87" t="s">
        <v>14</v>
      </c>
      <c r="H4" s="87" t="s">
        <v>15</v>
      </c>
      <c r="I4" s="87" t="s">
        <v>14</v>
      </c>
      <c r="J4" s="87" t="s">
        <v>15</v>
      </c>
      <c r="K4" s="87" t="s">
        <v>14</v>
      </c>
      <c r="L4" s="87" t="s">
        <v>15</v>
      </c>
      <c r="M4" s="87" t="s">
        <v>14</v>
      </c>
      <c r="N4" s="87" t="s">
        <v>15</v>
      </c>
      <c r="O4" s="87" t="s">
        <v>14</v>
      </c>
    </row>
    <row r="5" spans="1:15" ht="14.25" customHeight="1">
      <c r="A5" s="88" t="s">
        <v>113</v>
      </c>
      <c r="B5" s="262" t="s">
        <v>134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4"/>
    </row>
    <row r="6" spans="1:15" ht="23.25" customHeight="1">
      <c r="A6" s="100" t="s">
        <v>135</v>
      </c>
      <c r="B6" s="97" t="s">
        <v>299</v>
      </c>
      <c r="C6" s="101">
        <v>507</v>
      </c>
      <c r="D6" s="101">
        <v>22</v>
      </c>
      <c r="E6" s="102">
        <v>4.339250493096647</v>
      </c>
      <c r="F6" s="101">
        <v>131</v>
      </c>
      <c r="G6" s="102">
        <v>25.83826429980276</v>
      </c>
      <c r="H6" s="101">
        <v>186</v>
      </c>
      <c r="I6" s="103">
        <v>36.68639053254438</v>
      </c>
      <c r="J6" s="101"/>
      <c r="K6" s="103"/>
      <c r="L6" s="101">
        <v>127</v>
      </c>
      <c r="M6" s="104">
        <v>25.04930966469428</v>
      </c>
      <c r="N6" s="105">
        <v>41</v>
      </c>
      <c r="O6" s="104">
        <v>8.086785009861932</v>
      </c>
    </row>
    <row r="7" spans="1:15" ht="23.25" customHeight="1">
      <c r="A7" s="100" t="s">
        <v>136</v>
      </c>
      <c r="B7" s="97" t="s">
        <v>236</v>
      </c>
      <c r="C7" s="101">
        <v>18</v>
      </c>
      <c r="D7" s="101"/>
      <c r="E7" s="102"/>
      <c r="F7" s="101">
        <v>2</v>
      </c>
      <c r="G7" s="102">
        <v>11.11111111111111</v>
      </c>
      <c r="H7" s="101">
        <v>7</v>
      </c>
      <c r="I7" s="103">
        <v>38.88888888888889</v>
      </c>
      <c r="J7" s="101"/>
      <c r="K7" s="103"/>
      <c r="L7" s="101">
        <v>1</v>
      </c>
      <c r="M7" s="104">
        <v>5.555555555555555</v>
      </c>
      <c r="N7" s="105">
        <v>8</v>
      </c>
      <c r="O7" s="104">
        <v>44.44444444444444</v>
      </c>
    </row>
    <row r="8" spans="1:15" ht="23.25" customHeight="1">
      <c r="A8" s="100" t="s">
        <v>137</v>
      </c>
      <c r="B8" s="97" t="s">
        <v>347</v>
      </c>
      <c r="C8" s="106">
        <v>349</v>
      </c>
      <c r="D8" s="101">
        <v>4</v>
      </c>
      <c r="E8" s="102">
        <v>1.146131805157593</v>
      </c>
      <c r="F8" s="101">
        <v>90</v>
      </c>
      <c r="G8" s="102">
        <v>25.787965616045845</v>
      </c>
      <c r="H8" s="101">
        <v>108</v>
      </c>
      <c r="I8" s="103">
        <v>30.945558739255013</v>
      </c>
      <c r="J8" s="101"/>
      <c r="K8" s="103"/>
      <c r="L8" s="101">
        <v>61</v>
      </c>
      <c r="M8" s="104">
        <v>17.478510028653297</v>
      </c>
      <c r="N8" s="105">
        <v>86</v>
      </c>
      <c r="O8" s="104">
        <v>24.641833810888254</v>
      </c>
    </row>
    <row r="9" spans="1:15" ht="23.25" customHeight="1">
      <c r="A9" s="100" t="s">
        <v>138</v>
      </c>
      <c r="B9" s="97" t="s">
        <v>301</v>
      </c>
      <c r="C9" s="106">
        <v>43</v>
      </c>
      <c r="D9" s="101">
        <v>2</v>
      </c>
      <c r="E9" s="102">
        <v>4.651162790697675</v>
      </c>
      <c r="F9" s="101">
        <v>14</v>
      </c>
      <c r="G9" s="102">
        <v>32.55813953488372</v>
      </c>
      <c r="H9" s="101">
        <v>11</v>
      </c>
      <c r="I9" s="103">
        <v>25.581395348837212</v>
      </c>
      <c r="J9" s="101"/>
      <c r="K9" s="103"/>
      <c r="L9" s="101">
        <v>12</v>
      </c>
      <c r="M9" s="104">
        <v>27.906976744186046</v>
      </c>
      <c r="N9" s="105">
        <v>4</v>
      </c>
      <c r="O9" s="104">
        <v>9.30232558139535</v>
      </c>
    </row>
    <row r="10" spans="1:15" ht="23.25" customHeight="1">
      <c r="A10" s="100" t="s">
        <v>139</v>
      </c>
      <c r="B10" s="97" t="s">
        <v>302</v>
      </c>
      <c r="C10" s="106">
        <v>24</v>
      </c>
      <c r="D10" s="101">
        <v>1</v>
      </c>
      <c r="E10" s="102">
        <v>4.166666666666666</v>
      </c>
      <c r="F10" s="101">
        <v>4</v>
      </c>
      <c r="G10" s="102">
        <v>16.666666666666664</v>
      </c>
      <c r="H10" s="101">
        <v>6</v>
      </c>
      <c r="I10" s="103">
        <v>25</v>
      </c>
      <c r="J10" s="101">
        <v>1</v>
      </c>
      <c r="K10" s="103">
        <v>4.166666666666666</v>
      </c>
      <c r="L10" s="101">
        <v>5</v>
      </c>
      <c r="M10" s="104">
        <v>20.833333333333336</v>
      </c>
      <c r="N10" s="105">
        <v>7</v>
      </c>
      <c r="O10" s="104">
        <v>29.166666666666668</v>
      </c>
    </row>
    <row r="11" spans="1:15" ht="23.25" customHeight="1">
      <c r="A11" s="100" t="s">
        <v>248</v>
      </c>
      <c r="B11" s="98" t="s">
        <v>303</v>
      </c>
      <c r="C11" s="106">
        <v>35</v>
      </c>
      <c r="D11" s="101">
        <v>3</v>
      </c>
      <c r="E11" s="102">
        <v>8.571428571428571</v>
      </c>
      <c r="F11" s="101">
        <v>2</v>
      </c>
      <c r="G11" s="102">
        <v>5.714285714285714</v>
      </c>
      <c r="H11" s="101">
        <v>22</v>
      </c>
      <c r="I11" s="103">
        <v>62.857142857142854</v>
      </c>
      <c r="J11" s="101"/>
      <c r="K11" s="103"/>
      <c r="L11" s="101">
        <v>7</v>
      </c>
      <c r="M11" s="104">
        <v>20</v>
      </c>
      <c r="N11" s="105">
        <v>1</v>
      </c>
      <c r="O11" s="104">
        <v>2.857142857142857</v>
      </c>
    </row>
    <row r="12" spans="1:15" ht="23.25" customHeight="1">
      <c r="A12" s="257" t="s">
        <v>344</v>
      </c>
      <c r="B12" s="258"/>
      <c r="C12" s="65">
        <v>976</v>
      </c>
      <c r="D12" s="65">
        <v>32</v>
      </c>
      <c r="E12" s="107">
        <v>3.278688524590164</v>
      </c>
      <c r="F12" s="65">
        <v>243</v>
      </c>
      <c r="G12" s="107">
        <v>24.897540983606557</v>
      </c>
      <c r="H12" s="108">
        <v>340</v>
      </c>
      <c r="I12" s="109">
        <v>34.83606557377049</v>
      </c>
      <c r="J12" s="108">
        <v>1</v>
      </c>
      <c r="K12" s="109">
        <v>0.10245901639344263</v>
      </c>
      <c r="L12" s="65">
        <v>213</v>
      </c>
      <c r="M12" s="110">
        <v>21.82377049180328</v>
      </c>
      <c r="N12" s="111">
        <v>147</v>
      </c>
      <c r="O12" s="110">
        <v>15.061475409836063</v>
      </c>
    </row>
    <row r="13" spans="1:15" ht="23.25" customHeight="1">
      <c r="A13" s="88" t="s">
        <v>115</v>
      </c>
      <c r="B13" s="265" t="s">
        <v>141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7"/>
    </row>
    <row r="14" spans="1:15" ht="23.25" customHeight="1">
      <c r="A14" s="100" t="s">
        <v>142</v>
      </c>
      <c r="B14" s="99" t="s">
        <v>301</v>
      </c>
      <c r="C14" s="101">
        <v>4002</v>
      </c>
      <c r="D14" s="101">
        <v>30</v>
      </c>
      <c r="E14" s="102">
        <v>0.7496251874062968</v>
      </c>
      <c r="F14" s="101">
        <v>519</v>
      </c>
      <c r="G14" s="102">
        <v>12.968515742128936</v>
      </c>
      <c r="H14" s="101">
        <v>1119</v>
      </c>
      <c r="I14" s="103">
        <v>27.961019490254873</v>
      </c>
      <c r="J14" s="101">
        <v>49</v>
      </c>
      <c r="K14" s="103">
        <v>1.2243878060969515</v>
      </c>
      <c r="L14" s="101">
        <v>900</v>
      </c>
      <c r="M14" s="104">
        <v>22.488755622188904</v>
      </c>
      <c r="N14" s="105">
        <v>1385</v>
      </c>
      <c r="O14" s="104">
        <v>34.60769615192404</v>
      </c>
    </row>
    <row r="15" spans="1:15" ht="23.25" customHeight="1">
      <c r="A15" s="100" t="s">
        <v>143</v>
      </c>
      <c r="B15" s="99" t="s">
        <v>302</v>
      </c>
      <c r="C15" s="101">
        <v>2768</v>
      </c>
      <c r="D15" s="101">
        <v>28</v>
      </c>
      <c r="E15" s="102">
        <v>1.0115606936416186</v>
      </c>
      <c r="F15" s="101">
        <v>580</v>
      </c>
      <c r="G15" s="102">
        <v>20.953757225433524</v>
      </c>
      <c r="H15" s="101">
        <v>924</v>
      </c>
      <c r="I15" s="103">
        <v>33.38150289017341</v>
      </c>
      <c r="J15" s="101">
        <v>31</v>
      </c>
      <c r="K15" s="103">
        <v>1.119942196531792</v>
      </c>
      <c r="L15" s="101">
        <v>575</v>
      </c>
      <c r="M15" s="104">
        <v>20.773121387283236</v>
      </c>
      <c r="N15" s="105">
        <v>630</v>
      </c>
      <c r="O15" s="104">
        <v>22.760115606936417</v>
      </c>
    </row>
    <row r="16" spans="1:15" ht="23.25" customHeight="1">
      <c r="A16" s="100" t="s">
        <v>144</v>
      </c>
      <c r="B16" s="99" t="s">
        <v>303</v>
      </c>
      <c r="C16" s="101">
        <v>467</v>
      </c>
      <c r="D16" s="101">
        <v>6</v>
      </c>
      <c r="E16" s="102">
        <v>1.284796573875803</v>
      </c>
      <c r="F16" s="101">
        <v>98</v>
      </c>
      <c r="G16" s="102">
        <v>20.985010706638114</v>
      </c>
      <c r="H16" s="101">
        <v>165</v>
      </c>
      <c r="I16" s="103">
        <v>35.33190578158458</v>
      </c>
      <c r="J16" s="101">
        <v>3</v>
      </c>
      <c r="K16" s="103">
        <v>0.6423982869379015</v>
      </c>
      <c r="L16" s="101">
        <v>100</v>
      </c>
      <c r="M16" s="104">
        <v>21.413276231263385</v>
      </c>
      <c r="N16" s="105">
        <v>95</v>
      </c>
      <c r="O16" s="104">
        <v>20.342612419700217</v>
      </c>
    </row>
    <row r="17" spans="1:15" ht="23.25" customHeight="1">
      <c r="A17" s="100" t="s">
        <v>145</v>
      </c>
      <c r="B17" s="97" t="s">
        <v>347</v>
      </c>
      <c r="C17" s="101">
        <v>4</v>
      </c>
      <c r="D17" s="101"/>
      <c r="E17" s="102"/>
      <c r="F17" s="101"/>
      <c r="G17" s="102"/>
      <c r="H17" s="101">
        <v>2</v>
      </c>
      <c r="I17" s="103">
        <v>50</v>
      </c>
      <c r="J17" s="101"/>
      <c r="K17" s="103"/>
      <c r="L17" s="101"/>
      <c r="M17" s="104"/>
      <c r="N17" s="105">
        <v>2</v>
      </c>
      <c r="O17" s="104">
        <v>50</v>
      </c>
    </row>
    <row r="18" spans="1:15" ht="23.25" customHeight="1">
      <c r="A18" s="257" t="s">
        <v>345</v>
      </c>
      <c r="B18" s="258"/>
      <c r="C18" s="65">
        <v>7241</v>
      </c>
      <c r="D18" s="65">
        <v>64</v>
      </c>
      <c r="E18" s="107">
        <v>0.8838558210191962</v>
      </c>
      <c r="F18" s="65">
        <v>1197</v>
      </c>
      <c r="G18" s="107">
        <v>16.530865902499656</v>
      </c>
      <c r="H18" s="108">
        <v>2210</v>
      </c>
      <c r="I18" s="109">
        <v>30.520646319569124</v>
      </c>
      <c r="J18" s="108">
        <v>83</v>
      </c>
      <c r="K18" s="109">
        <v>1.1462505178842701</v>
      </c>
      <c r="L18" s="65">
        <v>1575</v>
      </c>
      <c r="M18" s="110">
        <v>21.751139345394282</v>
      </c>
      <c r="N18" s="111">
        <v>2112</v>
      </c>
      <c r="O18" s="110">
        <v>29.167242093633476</v>
      </c>
    </row>
    <row r="19" spans="1:15" ht="23.25" customHeight="1">
      <c r="A19" s="257" t="s">
        <v>346</v>
      </c>
      <c r="B19" s="258"/>
      <c r="C19" s="65">
        <v>8217</v>
      </c>
      <c r="D19" s="65">
        <v>96</v>
      </c>
      <c r="E19" s="107">
        <v>1.1683096020445418</v>
      </c>
      <c r="F19" s="65">
        <v>1440</v>
      </c>
      <c r="G19" s="107">
        <v>17.524644030668128</v>
      </c>
      <c r="H19" s="108">
        <v>2550</v>
      </c>
      <c r="I19" s="109">
        <v>31.03322380430814</v>
      </c>
      <c r="J19" s="108">
        <v>84</v>
      </c>
      <c r="K19" s="109">
        <v>1.022270901788974</v>
      </c>
      <c r="L19" s="65">
        <v>1788</v>
      </c>
      <c r="M19" s="110">
        <v>21.759766338079594</v>
      </c>
      <c r="N19" s="111">
        <v>2259</v>
      </c>
      <c r="O19" s="110">
        <v>27.491785323110623</v>
      </c>
    </row>
  </sheetData>
  <sheetProtection/>
  <mergeCells count="18">
    <mergeCell ref="A1:O1"/>
    <mergeCell ref="A2:A4"/>
    <mergeCell ref="B2:B4"/>
    <mergeCell ref="C2:C4"/>
    <mergeCell ref="D2:I2"/>
    <mergeCell ref="J2:K2"/>
    <mergeCell ref="L2:O2"/>
    <mergeCell ref="D3:E3"/>
    <mergeCell ref="F3:G3"/>
    <mergeCell ref="H3:I3"/>
    <mergeCell ref="A18:B18"/>
    <mergeCell ref="A19:B19"/>
    <mergeCell ref="J3:K3"/>
    <mergeCell ref="L3:M3"/>
    <mergeCell ref="N3:O3"/>
    <mergeCell ref="B5:O5"/>
    <mergeCell ref="A12:B12"/>
    <mergeCell ref="B13:O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Y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56" sqref="O56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0.57421875" style="0" customWidth="1"/>
    <col min="4" max="4" width="5.140625" style="0" customWidth="1"/>
    <col min="5" max="5" width="4.7109375" style="0" customWidth="1"/>
    <col min="6" max="6" width="6.28125" style="0" customWidth="1"/>
    <col min="7" max="7" width="6.421875" style="0" customWidth="1"/>
    <col min="8" max="8" width="5.28125" style="0" hidden="1" customWidth="1"/>
    <col min="9" max="9" width="4.7109375" style="0" hidden="1" customWidth="1"/>
    <col min="10" max="10" width="5.7109375" style="0" customWidth="1"/>
    <col min="11" max="11" width="6.57421875" style="0" customWidth="1"/>
    <col min="12" max="12" width="5.140625" style="0" hidden="1" customWidth="1"/>
    <col min="13" max="13" width="4.57421875" style="0" hidden="1" customWidth="1"/>
    <col min="14" max="14" width="5.140625" style="0" customWidth="1"/>
    <col min="15" max="15" width="6.57421875" style="0" customWidth="1"/>
    <col min="16" max="16" width="5.140625" style="0" hidden="1" customWidth="1"/>
    <col min="17" max="17" width="4.7109375" style="0" hidden="1" customWidth="1"/>
    <col min="18" max="18" width="5.140625" style="0" hidden="1" customWidth="1"/>
    <col min="19" max="19" width="4.7109375" style="0" hidden="1" customWidth="1"/>
    <col min="20" max="20" width="5.140625" style="0" hidden="1" customWidth="1"/>
    <col min="21" max="21" width="8.7109375" style="0" hidden="1" customWidth="1"/>
    <col min="22" max="22" width="6.421875" style="68" customWidth="1"/>
    <col min="23" max="23" width="6.28125" style="68" customWidth="1"/>
    <col min="24" max="24" width="5.140625" style="68" customWidth="1"/>
    <col min="25" max="25" width="6.28125" style="0" customWidth="1"/>
  </cols>
  <sheetData>
    <row r="1" spans="1:25" ht="18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5" ht="48.75" customHeight="1">
      <c r="A2" s="226" t="s">
        <v>360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5" s="40" customFormat="1" ht="21.75" customHeight="1">
      <c r="A3" s="282" t="s">
        <v>77</v>
      </c>
      <c r="B3" s="249" t="s">
        <v>342</v>
      </c>
      <c r="C3" s="282" t="s">
        <v>343</v>
      </c>
      <c r="D3" s="285" t="s">
        <v>125</v>
      </c>
      <c r="E3" s="286"/>
      <c r="F3" s="286"/>
      <c r="G3" s="286"/>
      <c r="H3" s="286"/>
      <c r="I3" s="286"/>
      <c r="J3" s="286"/>
      <c r="K3" s="286"/>
      <c r="L3" s="286"/>
      <c r="M3" s="287"/>
      <c r="N3" s="279" t="s">
        <v>126</v>
      </c>
      <c r="O3" s="280"/>
      <c r="P3" s="280"/>
      <c r="Q3" s="280"/>
      <c r="R3" s="280"/>
      <c r="S3" s="280"/>
      <c r="T3" s="280"/>
      <c r="U3" s="281"/>
      <c r="V3" s="223" t="s">
        <v>127</v>
      </c>
      <c r="W3" s="223"/>
      <c r="X3" s="223"/>
      <c r="Y3" s="223"/>
    </row>
    <row r="4" spans="1:25" s="40" customFormat="1" ht="27" customHeight="1">
      <c r="A4" s="283"/>
      <c r="B4" s="249"/>
      <c r="C4" s="283"/>
      <c r="D4" s="223" t="s">
        <v>128</v>
      </c>
      <c r="E4" s="223"/>
      <c r="F4" s="279" t="s">
        <v>129</v>
      </c>
      <c r="G4" s="281"/>
      <c r="H4" s="279" t="s">
        <v>317</v>
      </c>
      <c r="I4" s="281"/>
      <c r="J4" s="279" t="s">
        <v>130</v>
      </c>
      <c r="K4" s="280"/>
      <c r="L4" s="279" t="s">
        <v>318</v>
      </c>
      <c r="M4" s="281"/>
      <c r="N4" s="279" t="s">
        <v>131</v>
      </c>
      <c r="O4" s="281"/>
      <c r="P4" s="279" t="s">
        <v>319</v>
      </c>
      <c r="Q4" s="281"/>
      <c r="R4" s="279" t="s">
        <v>320</v>
      </c>
      <c r="S4" s="281"/>
      <c r="T4" s="279" t="s">
        <v>321</v>
      </c>
      <c r="U4" s="281"/>
      <c r="V4" s="223" t="s">
        <v>132</v>
      </c>
      <c r="W4" s="223"/>
      <c r="X4" s="223" t="s">
        <v>133</v>
      </c>
      <c r="Y4" s="223"/>
    </row>
    <row r="5" spans="1:25" s="40" customFormat="1" ht="24.75" customHeight="1">
      <c r="A5" s="284"/>
      <c r="B5" s="249"/>
      <c r="C5" s="284"/>
      <c r="D5" s="6" t="s">
        <v>15</v>
      </c>
      <c r="E5" s="6" t="s">
        <v>14</v>
      </c>
      <c r="F5" s="6" t="s">
        <v>15</v>
      </c>
      <c r="G5" s="6" t="s">
        <v>14</v>
      </c>
      <c r="H5" s="6" t="s">
        <v>15</v>
      </c>
      <c r="I5" s="6" t="s">
        <v>14</v>
      </c>
      <c r="J5" s="6" t="s">
        <v>15</v>
      </c>
      <c r="K5" s="6" t="s">
        <v>14</v>
      </c>
      <c r="L5" s="6" t="s">
        <v>15</v>
      </c>
      <c r="M5" s="6" t="s">
        <v>14</v>
      </c>
      <c r="N5" s="6" t="s">
        <v>15</v>
      </c>
      <c r="O5" s="6" t="s">
        <v>14</v>
      </c>
      <c r="P5" s="6" t="s">
        <v>15</v>
      </c>
      <c r="Q5" s="6" t="s">
        <v>14</v>
      </c>
      <c r="R5" s="6" t="s">
        <v>15</v>
      </c>
      <c r="S5" s="6" t="s">
        <v>14</v>
      </c>
      <c r="T5" s="6" t="s">
        <v>15</v>
      </c>
      <c r="U5" s="6" t="s">
        <v>14</v>
      </c>
      <c r="V5" s="6" t="s">
        <v>15</v>
      </c>
      <c r="W5" s="6" t="s">
        <v>14</v>
      </c>
      <c r="X5" s="6" t="s">
        <v>15</v>
      </c>
      <c r="Y5" s="6" t="s">
        <v>14</v>
      </c>
    </row>
    <row r="6" spans="1:25" s="43" customFormat="1" ht="9.75" customHeight="1">
      <c r="A6" s="41">
        <v>1</v>
      </c>
      <c r="B6" s="41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10</v>
      </c>
      <c r="I6" s="42">
        <v>11</v>
      </c>
      <c r="J6" s="42">
        <v>10</v>
      </c>
      <c r="K6" s="42">
        <v>11</v>
      </c>
      <c r="L6" s="42">
        <v>14</v>
      </c>
      <c r="M6" s="42">
        <v>15</v>
      </c>
      <c r="N6" s="42">
        <v>12</v>
      </c>
      <c r="O6" s="42">
        <v>13</v>
      </c>
      <c r="P6" s="42">
        <v>18</v>
      </c>
      <c r="Q6" s="42">
        <v>19</v>
      </c>
      <c r="R6" s="42">
        <v>20</v>
      </c>
      <c r="S6" s="42">
        <v>21</v>
      </c>
      <c r="T6" s="42">
        <v>22</v>
      </c>
      <c r="U6" s="42">
        <v>23</v>
      </c>
      <c r="V6" s="42">
        <v>14</v>
      </c>
      <c r="W6" s="42">
        <v>15</v>
      </c>
      <c r="X6" s="42">
        <v>16</v>
      </c>
      <c r="Y6" s="41">
        <v>17</v>
      </c>
    </row>
    <row r="7" spans="1:25" s="17" customFormat="1" ht="12">
      <c r="A7" s="11">
        <v>1</v>
      </c>
      <c r="B7" s="12" t="s">
        <v>16</v>
      </c>
      <c r="C7" s="14">
        <v>62</v>
      </c>
      <c r="D7" s="115"/>
      <c r="E7" s="15"/>
      <c r="F7" s="115">
        <v>19</v>
      </c>
      <c r="G7" s="15">
        <v>30.64516129032258</v>
      </c>
      <c r="H7" s="14"/>
      <c r="I7" s="13"/>
      <c r="J7" s="115">
        <v>13</v>
      </c>
      <c r="K7" s="13">
        <v>20.967741935483872</v>
      </c>
      <c r="L7" s="14"/>
      <c r="M7" s="15"/>
      <c r="N7" s="14"/>
      <c r="O7" s="15"/>
      <c r="P7" s="14"/>
      <c r="Q7" s="15"/>
      <c r="R7" s="14"/>
      <c r="S7" s="15"/>
      <c r="T7" s="44"/>
      <c r="U7" s="45"/>
      <c r="V7" s="44">
        <v>8</v>
      </c>
      <c r="W7" s="45">
        <v>12.903225806451612</v>
      </c>
      <c r="X7" s="44">
        <v>22</v>
      </c>
      <c r="Y7" s="15">
        <v>35.483870967741936</v>
      </c>
    </row>
    <row r="8" spans="1:25" s="17" customFormat="1" ht="12">
      <c r="A8" s="11">
        <v>2</v>
      </c>
      <c r="B8" s="12" t="s">
        <v>17</v>
      </c>
      <c r="C8" s="14">
        <v>97</v>
      </c>
      <c r="D8" s="115">
        <v>1</v>
      </c>
      <c r="E8" s="15">
        <v>1.0309278350515463</v>
      </c>
      <c r="F8" s="115">
        <v>9</v>
      </c>
      <c r="G8" s="15">
        <v>9.278350515463918</v>
      </c>
      <c r="H8" s="14"/>
      <c r="I8" s="13"/>
      <c r="J8" s="115">
        <v>27</v>
      </c>
      <c r="K8" s="13">
        <v>27.835051546391753</v>
      </c>
      <c r="L8" s="14"/>
      <c r="M8" s="15"/>
      <c r="N8" s="14"/>
      <c r="O8" s="15"/>
      <c r="P8" s="14"/>
      <c r="Q8" s="15"/>
      <c r="R8" s="14"/>
      <c r="S8" s="15"/>
      <c r="T8" s="44"/>
      <c r="U8" s="45"/>
      <c r="V8" s="44">
        <v>25</v>
      </c>
      <c r="W8" s="45">
        <v>25.77319587628866</v>
      </c>
      <c r="X8" s="44">
        <v>35</v>
      </c>
      <c r="Y8" s="15">
        <v>36.08247422680412</v>
      </c>
    </row>
    <row r="9" spans="1:25" s="17" customFormat="1" ht="12">
      <c r="A9" s="11">
        <v>3</v>
      </c>
      <c r="B9" s="12" t="s">
        <v>18</v>
      </c>
      <c r="C9" s="14">
        <v>175</v>
      </c>
      <c r="D9" s="115">
        <v>2</v>
      </c>
      <c r="E9" s="15">
        <v>1.1428571428571428</v>
      </c>
      <c r="F9" s="115">
        <v>33</v>
      </c>
      <c r="G9" s="15">
        <v>18.857142857142858</v>
      </c>
      <c r="H9" s="14"/>
      <c r="I9" s="13"/>
      <c r="J9" s="115">
        <v>59</v>
      </c>
      <c r="K9" s="13">
        <v>33.714285714285715</v>
      </c>
      <c r="L9" s="14"/>
      <c r="M9" s="15"/>
      <c r="N9" s="14"/>
      <c r="O9" s="15"/>
      <c r="P9" s="14"/>
      <c r="Q9" s="15"/>
      <c r="R9" s="14"/>
      <c r="S9" s="15"/>
      <c r="T9" s="44"/>
      <c r="U9" s="45"/>
      <c r="V9" s="44">
        <v>26</v>
      </c>
      <c r="W9" s="45">
        <v>14.857142857142858</v>
      </c>
      <c r="X9" s="44">
        <v>55</v>
      </c>
      <c r="Y9" s="15">
        <v>31.428571428571427</v>
      </c>
    </row>
    <row r="10" spans="1:25" s="17" customFormat="1" ht="12">
      <c r="A10" s="11">
        <v>4</v>
      </c>
      <c r="B10" s="12" t="s">
        <v>19</v>
      </c>
      <c r="C10" s="14">
        <v>132</v>
      </c>
      <c r="D10" s="115"/>
      <c r="E10" s="15"/>
      <c r="F10" s="115">
        <v>22</v>
      </c>
      <c r="G10" s="15">
        <v>16.666666666666668</v>
      </c>
      <c r="H10" s="14"/>
      <c r="I10" s="13"/>
      <c r="J10" s="115">
        <v>40</v>
      </c>
      <c r="K10" s="13">
        <v>30.303030303030305</v>
      </c>
      <c r="L10" s="14"/>
      <c r="M10" s="15"/>
      <c r="N10" s="14">
        <v>5</v>
      </c>
      <c r="O10" s="15">
        <v>3.787878787878788</v>
      </c>
      <c r="P10" s="14"/>
      <c r="Q10" s="15"/>
      <c r="R10" s="14"/>
      <c r="S10" s="15"/>
      <c r="T10" s="44"/>
      <c r="U10" s="45"/>
      <c r="V10" s="44">
        <v>18</v>
      </c>
      <c r="W10" s="45">
        <v>13.636363636363637</v>
      </c>
      <c r="X10" s="44">
        <v>47</v>
      </c>
      <c r="Y10" s="15">
        <v>35.60606060606061</v>
      </c>
    </row>
    <row r="11" spans="1:25" s="17" customFormat="1" ht="12">
      <c r="A11" s="11">
        <v>5</v>
      </c>
      <c r="B11" s="12" t="s">
        <v>20</v>
      </c>
      <c r="C11" s="14">
        <v>29</v>
      </c>
      <c r="D11" s="115"/>
      <c r="E11" s="15"/>
      <c r="F11" s="115"/>
      <c r="G11" s="15"/>
      <c r="H11" s="14"/>
      <c r="I11" s="13"/>
      <c r="J11" s="115">
        <v>3</v>
      </c>
      <c r="K11" s="13">
        <v>10.344827586206897</v>
      </c>
      <c r="L11" s="14"/>
      <c r="M11" s="15"/>
      <c r="N11" s="14"/>
      <c r="O11" s="15"/>
      <c r="P11" s="14"/>
      <c r="Q11" s="15"/>
      <c r="R11" s="14"/>
      <c r="S11" s="15"/>
      <c r="T11" s="44"/>
      <c r="U11" s="45"/>
      <c r="V11" s="44">
        <v>1</v>
      </c>
      <c r="W11" s="45">
        <v>3.4482758620689653</v>
      </c>
      <c r="X11" s="44">
        <v>25</v>
      </c>
      <c r="Y11" s="15">
        <v>86.20689655172414</v>
      </c>
    </row>
    <row r="12" spans="1:25" s="17" customFormat="1" ht="12">
      <c r="A12" s="11">
        <v>6</v>
      </c>
      <c r="B12" s="12" t="s">
        <v>21</v>
      </c>
      <c r="C12" s="14">
        <v>22</v>
      </c>
      <c r="D12" s="115"/>
      <c r="E12" s="15"/>
      <c r="F12" s="115"/>
      <c r="G12" s="15"/>
      <c r="H12" s="14"/>
      <c r="I12" s="13"/>
      <c r="J12" s="115">
        <v>8</v>
      </c>
      <c r="K12" s="13">
        <v>36.36363636363637</v>
      </c>
      <c r="L12" s="14"/>
      <c r="M12" s="15"/>
      <c r="N12" s="14">
        <v>1</v>
      </c>
      <c r="O12" s="137">
        <v>4.545454545454546</v>
      </c>
      <c r="P12" s="14"/>
      <c r="Q12" s="15"/>
      <c r="R12" s="14"/>
      <c r="S12" s="15"/>
      <c r="T12" s="44"/>
      <c r="U12" s="45"/>
      <c r="V12" s="44">
        <v>2</v>
      </c>
      <c r="W12" s="45">
        <v>9.090909090909092</v>
      </c>
      <c r="X12" s="44">
        <v>11</v>
      </c>
      <c r="Y12" s="15">
        <v>50</v>
      </c>
    </row>
    <row r="13" spans="1:25" s="17" customFormat="1" ht="12">
      <c r="A13" s="11">
        <v>7</v>
      </c>
      <c r="B13" s="12" t="s">
        <v>22</v>
      </c>
      <c r="C13" s="14">
        <v>34</v>
      </c>
      <c r="D13" s="115"/>
      <c r="E13" s="15"/>
      <c r="F13" s="115">
        <v>16</v>
      </c>
      <c r="G13" s="15">
        <v>47.05882352941177</v>
      </c>
      <c r="H13" s="14"/>
      <c r="I13" s="13"/>
      <c r="J13" s="115">
        <v>7</v>
      </c>
      <c r="K13" s="13">
        <v>20.58823529411765</v>
      </c>
      <c r="L13" s="14"/>
      <c r="M13" s="15"/>
      <c r="N13" s="14"/>
      <c r="O13" s="15"/>
      <c r="P13" s="14"/>
      <c r="Q13" s="15"/>
      <c r="R13" s="14"/>
      <c r="S13" s="15"/>
      <c r="T13" s="44"/>
      <c r="U13" s="45"/>
      <c r="V13" s="44">
        <v>5</v>
      </c>
      <c r="W13" s="45">
        <v>14.705882352941176</v>
      </c>
      <c r="X13" s="44">
        <v>6</v>
      </c>
      <c r="Y13" s="15">
        <v>17.647058823529413</v>
      </c>
    </row>
    <row r="14" spans="1:25" s="17" customFormat="1" ht="12">
      <c r="A14" s="11">
        <v>8</v>
      </c>
      <c r="B14" s="12" t="s">
        <v>23</v>
      </c>
      <c r="C14" s="14">
        <v>36</v>
      </c>
      <c r="D14" s="115">
        <v>1</v>
      </c>
      <c r="E14" s="15">
        <v>2.7777777777777777</v>
      </c>
      <c r="F14" s="115">
        <v>4</v>
      </c>
      <c r="G14" s="15">
        <v>11.11111111111111</v>
      </c>
      <c r="H14" s="14"/>
      <c r="I14" s="13"/>
      <c r="J14" s="115">
        <v>12</v>
      </c>
      <c r="K14" s="13">
        <v>33.333333333333336</v>
      </c>
      <c r="L14" s="14"/>
      <c r="M14" s="15"/>
      <c r="N14" s="14">
        <v>1</v>
      </c>
      <c r="O14" s="15">
        <v>2.7777777777777777</v>
      </c>
      <c r="P14" s="14"/>
      <c r="Q14" s="15"/>
      <c r="R14" s="14"/>
      <c r="S14" s="15"/>
      <c r="T14" s="44"/>
      <c r="U14" s="45"/>
      <c r="V14" s="44">
        <v>10</v>
      </c>
      <c r="W14" s="45">
        <v>27.77777777777778</v>
      </c>
      <c r="X14" s="44">
        <v>8</v>
      </c>
      <c r="Y14" s="15">
        <v>22.22222222222222</v>
      </c>
    </row>
    <row r="15" spans="1:25" s="17" customFormat="1" ht="12">
      <c r="A15" s="11">
        <v>9</v>
      </c>
      <c r="B15" s="12" t="s">
        <v>24</v>
      </c>
      <c r="C15" s="14">
        <v>30</v>
      </c>
      <c r="D15" s="115"/>
      <c r="E15" s="15"/>
      <c r="F15" s="115">
        <v>3</v>
      </c>
      <c r="G15" s="15">
        <v>10</v>
      </c>
      <c r="H15" s="11"/>
      <c r="I15" s="13"/>
      <c r="J15" s="115">
        <v>9</v>
      </c>
      <c r="K15" s="13">
        <v>30</v>
      </c>
      <c r="L15" s="14"/>
      <c r="M15" s="15"/>
      <c r="N15" s="14"/>
      <c r="O15" s="15"/>
      <c r="P15" s="14"/>
      <c r="Q15" s="15"/>
      <c r="R15" s="14"/>
      <c r="S15" s="15"/>
      <c r="T15" s="44"/>
      <c r="U15" s="45"/>
      <c r="V15" s="44">
        <v>4</v>
      </c>
      <c r="W15" s="45">
        <v>13.333333333333334</v>
      </c>
      <c r="X15" s="44">
        <v>14</v>
      </c>
      <c r="Y15" s="15">
        <v>46.666666666666664</v>
      </c>
    </row>
    <row r="16" spans="1:25" s="17" customFormat="1" ht="12">
      <c r="A16" s="11">
        <v>10</v>
      </c>
      <c r="B16" s="12" t="s">
        <v>25</v>
      </c>
      <c r="C16" s="14">
        <v>41</v>
      </c>
      <c r="D16" s="115"/>
      <c r="E16" s="15"/>
      <c r="F16" s="115">
        <v>7</v>
      </c>
      <c r="G16" s="15">
        <v>17.073170731707318</v>
      </c>
      <c r="H16" s="14"/>
      <c r="I16" s="13"/>
      <c r="J16" s="115">
        <v>12</v>
      </c>
      <c r="K16" s="13">
        <v>29.26829268292683</v>
      </c>
      <c r="L16" s="14"/>
      <c r="M16" s="15"/>
      <c r="N16" s="14"/>
      <c r="O16" s="15"/>
      <c r="P16" s="14"/>
      <c r="Q16" s="15"/>
      <c r="R16" s="14"/>
      <c r="S16" s="15"/>
      <c r="T16" s="44"/>
      <c r="U16" s="45"/>
      <c r="V16" s="44">
        <v>5</v>
      </c>
      <c r="W16" s="45">
        <v>12.195121951219512</v>
      </c>
      <c r="X16" s="44">
        <v>17</v>
      </c>
      <c r="Y16" s="15">
        <v>41.46341463414634</v>
      </c>
    </row>
    <row r="17" spans="1:25" s="17" customFormat="1" ht="12">
      <c r="A17" s="11">
        <v>11</v>
      </c>
      <c r="B17" s="12" t="s">
        <v>26</v>
      </c>
      <c r="C17" s="14">
        <v>39</v>
      </c>
      <c r="D17" s="115"/>
      <c r="E17" s="15"/>
      <c r="F17" s="115">
        <v>4</v>
      </c>
      <c r="G17" s="15">
        <v>10.256410256410257</v>
      </c>
      <c r="H17" s="14"/>
      <c r="I17" s="13"/>
      <c r="J17" s="115">
        <v>11</v>
      </c>
      <c r="K17" s="13">
        <v>28.205128205128204</v>
      </c>
      <c r="L17" s="14"/>
      <c r="M17" s="15"/>
      <c r="N17" s="14"/>
      <c r="O17" s="15"/>
      <c r="P17" s="14"/>
      <c r="Q17" s="15"/>
      <c r="R17" s="14"/>
      <c r="S17" s="15"/>
      <c r="T17" s="44"/>
      <c r="U17" s="45"/>
      <c r="V17" s="44">
        <v>5</v>
      </c>
      <c r="W17" s="45">
        <v>12.820512820512821</v>
      </c>
      <c r="X17" s="44">
        <v>19</v>
      </c>
      <c r="Y17" s="15">
        <v>48.717948717948715</v>
      </c>
    </row>
    <row r="18" spans="1:25" s="17" customFormat="1" ht="12">
      <c r="A18" s="11">
        <v>12</v>
      </c>
      <c r="B18" s="12" t="s">
        <v>27</v>
      </c>
      <c r="C18" s="14">
        <v>50</v>
      </c>
      <c r="D18" s="115"/>
      <c r="E18" s="15"/>
      <c r="F18" s="115">
        <v>3</v>
      </c>
      <c r="G18" s="15">
        <v>6</v>
      </c>
      <c r="H18" s="14"/>
      <c r="I18" s="13"/>
      <c r="J18" s="115">
        <v>9</v>
      </c>
      <c r="K18" s="13">
        <v>18</v>
      </c>
      <c r="L18" s="14"/>
      <c r="M18" s="15"/>
      <c r="N18" s="14"/>
      <c r="O18" s="15"/>
      <c r="P18" s="14"/>
      <c r="Q18" s="15"/>
      <c r="R18" s="14"/>
      <c r="S18" s="15"/>
      <c r="T18" s="44"/>
      <c r="U18" s="45"/>
      <c r="V18" s="44">
        <v>8</v>
      </c>
      <c r="W18" s="45">
        <v>16</v>
      </c>
      <c r="X18" s="44">
        <v>30</v>
      </c>
      <c r="Y18" s="15">
        <v>60</v>
      </c>
    </row>
    <row r="19" spans="1:25" s="17" customFormat="1" ht="12">
      <c r="A19" s="11">
        <v>13</v>
      </c>
      <c r="B19" s="12" t="s">
        <v>28</v>
      </c>
      <c r="C19" s="14">
        <v>90</v>
      </c>
      <c r="D19" s="115"/>
      <c r="E19" s="15"/>
      <c r="F19" s="115">
        <v>20</v>
      </c>
      <c r="G19" s="15">
        <v>22.22222222222222</v>
      </c>
      <c r="H19" s="14"/>
      <c r="I19" s="13"/>
      <c r="J19" s="115">
        <v>27</v>
      </c>
      <c r="K19" s="13">
        <v>30</v>
      </c>
      <c r="L19" s="14"/>
      <c r="M19" s="15"/>
      <c r="N19" s="14">
        <v>5</v>
      </c>
      <c r="O19" s="137">
        <v>5.555555555555555</v>
      </c>
      <c r="P19" s="14"/>
      <c r="Q19" s="15"/>
      <c r="R19" s="14"/>
      <c r="S19" s="15"/>
      <c r="T19" s="44"/>
      <c r="U19" s="45"/>
      <c r="V19" s="44">
        <v>11</v>
      </c>
      <c r="W19" s="45">
        <v>12.222222222222221</v>
      </c>
      <c r="X19" s="44">
        <v>27</v>
      </c>
      <c r="Y19" s="15">
        <v>30</v>
      </c>
    </row>
    <row r="20" spans="1:25" s="17" customFormat="1" ht="12">
      <c r="A20" s="11">
        <v>14</v>
      </c>
      <c r="B20" s="12" t="s">
        <v>29</v>
      </c>
      <c r="C20" s="14">
        <v>27</v>
      </c>
      <c r="D20" s="115"/>
      <c r="E20" s="15"/>
      <c r="F20" s="115">
        <v>4</v>
      </c>
      <c r="G20" s="15">
        <v>14.814814814814815</v>
      </c>
      <c r="H20" s="14"/>
      <c r="I20" s="13"/>
      <c r="J20" s="115">
        <v>4</v>
      </c>
      <c r="K20" s="13">
        <v>14.814814814814815</v>
      </c>
      <c r="L20" s="14"/>
      <c r="M20" s="15"/>
      <c r="N20" s="14">
        <v>1</v>
      </c>
      <c r="O20" s="15">
        <v>3.7037037037037037</v>
      </c>
      <c r="P20" s="14"/>
      <c r="Q20" s="15"/>
      <c r="R20" s="14"/>
      <c r="S20" s="15"/>
      <c r="T20" s="44"/>
      <c r="U20" s="45"/>
      <c r="V20" s="44">
        <v>11</v>
      </c>
      <c r="W20" s="45">
        <v>40.74074074074074</v>
      </c>
      <c r="X20" s="44">
        <v>7</v>
      </c>
      <c r="Y20" s="15">
        <v>25.925925925925927</v>
      </c>
    </row>
    <row r="21" spans="1:25" s="17" customFormat="1" ht="12">
      <c r="A21" s="11">
        <v>15</v>
      </c>
      <c r="B21" s="12" t="s">
        <v>30</v>
      </c>
      <c r="C21" s="14">
        <v>28</v>
      </c>
      <c r="D21" s="115"/>
      <c r="E21" s="15"/>
      <c r="F21" s="115">
        <v>4</v>
      </c>
      <c r="G21" s="15">
        <v>14.285714285714286</v>
      </c>
      <c r="H21" s="14"/>
      <c r="I21" s="13"/>
      <c r="J21" s="115">
        <v>4</v>
      </c>
      <c r="K21" s="13">
        <v>14.285714285714286</v>
      </c>
      <c r="L21" s="14"/>
      <c r="M21" s="15"/>
      <c r="N21" s="14"/>
      <c r="O21" s="15"/>
      <c r="P21" s="14"/>
      <c r="Q21" s="15"/>
      <c r="R21" s="14"/>
      <c r="S21" s="15"/>
      <c r="T21" s="44"/>
      <c r="U21" s="45"/>
      <c r="V21" s="44">
        <v>7</v>
      </c>
      <c r="W21" s="45">
        <v>25</v>
      </c>
      <c r="X21" s="44">
        <v>13</v>
      </c>
      <c r="Y21" s="15">
        <v>46.42857142857143</v>
      </c>
    </row>
    <row r="22" spans="1:25" s="17" customFormat="1" ht="12">
      <c r="A22" s="11">
        <v>16</v>
      </c>
      <c r="B22" s="12" t="s">
        <v>31</v>
      </c>
      <c r="C22" s="14">
        <v>195</v>
      </c>
      <c r="D22" s="115">
        <v>2</v>
      </c>
      <c r="E22" s="15">
        <v>1.0256410256410255</v>
      </c>
      <c r="F22" s="115">
        <v>32</v>
      </c>
      <c r="G22" s="15">
        <v>16.41025641025641</v>
      </c>
      <c r="H22" s="14"/>
      <c r="I22" s="13"/>
      <c r="J22" s="115">
        <v>52</v>
      </c>
      <c r="K22" s="13">
        <v>26.666666666666668</v>
      </c>
      <c r="L22" s="14"/>
      <c r="M22" s="15"/>
      <c r="N22" s="14">
        <v>8</v>
      </c>
      <c r="O22" s="137">
        <v>4.102564102564102</v>
      </c>
      <c r="P22" s="14"/>
      <c r="Q22" s="15"/>
      <c r="R22" s="14"/>
      <c r="S22" s="15"/>
      <c r="T22" s="44"/>
      <c r="U22" s="45"/>
      <c r="V22" s="44">
        <v>31</v>
      </c>
      <c r="W22" s="45">
        <v>15.897435897435898</v>
      </c>
      <c r="X22" s="44">
        <v>70</v>
      </c>
      <c r="Y22" s="15">
        <v>35.8974358974359</v>
      </c>
    </row>
    <row r="23" spans="1:25" s="17" customFormat="1" ht="12">
      <c r="A23" s="11">
        <v>17</v>
      </c>
      <c r="B23" s="12" t="s">
        <v>32</v>
      </c>
      <c r="C23" s="14">
        <v>48</v>
      </c>
      <c r="D23" s="115">
        <v>1</v>
      </c>
      <c r="E23" s="15">
        <v>2.0833333333333335</v>
      </c>
      <c r="F23" s="115">
        <v>17</v>
      </c>
      <c r="G23" s="15">
        <v>35.416666666666664</v>
      </c>
      <c r="H23" s="14"/>
      <c r="I23" s="13"/>
      <c r="J23" s="115">
        <v>8</v>
      </c>
      <c r="K23" s="13">
        <v>16.666666666666668</v>
      </c>
      <c r="L23" s="14"/>
      <c r="M23" s="15"/>
      <c r="N23" s="14">
        <v>1</v>
      </c>
      <c r="O23" s="137">
        <v>2.0833333333333335</v>
      </c>
      <c r="P23" s="14"/>
      <c r="Q23" s="15"/>
      <c r="R23" s="14"/>
      <c r="S23" s="15"/>
      <c r="T23" s="44"/>
      <c r="U23" s="45"/>
      <c r="V23" s="44">
        <v>11</v>
      </c>
      <c r="W23" s="45">
        <v>22.916666666666668</v>
      </c>
      <c r="X23" s="44">
        <v>10</v>
      </c>
      <c r="Y23" s="15">
        <v>20.833333333333332</v>
      </c>
    </row>
    <row r="24" spans="1:25" s="17" customFormat="1" ht="12">
      <c r="A24" s="11">
        <v>18</v>
      </c>
      <c r="B24" s="12" t="s">
        <v>33</v>
      </c>
      <c r="C24" s="14">
        <v>32</v>
      </c>
      <c r="D24" s="115"/>
      <c r="E24" s="15"/>
      <c r="F24" s="115">
        <v>3</v>
      </c>
      <c r="G24" s="15">
        <v>9.375</v>
      </c>
      <c r="H24" s="14"/>
      <c r="I24" s="13"/>
      <c r="J24" s="115">
        <v>8</v>
      </c>
      <c r="K24" s="13">
        <v>25</v>
      </c>
      <c r="L24" s="14"/>
      <c r="M24" s="15"/>
      <c r="N24" s="14"/>
      <c r="O24" s="15"/>
      <c r="P24" s="14"/>
      <c r="Q24" s="15"/>
      <c r="R24" s="14"/>
      <c r="S24" s="15"/>
      <c r="T24" s="44"/>
      <c r="U24" s="45"/>
      <c r="V24" s="44">
        <v>12</v>
      </c>
      <c r="W24" s="45">
        <v>37.5</v>
      </c>
      <c r="X24" s="44">
        <v>9</v>
      </c>
      <c r="Y24" s="15">
        <v>28.125</v>
      </c>
    </row>
    <row r="25" spans="1:25" s="17" customFormat="1" ht="12">
      <c r="A25" s="11">
        <v>19</v>
      </c>
      <c r="B25" s="12" t="s">
        <v>34</v>
      </c>
      <c r="C25" s="14">
        <v>13</v>
      </c>
      <c r="D25" s="115"/>
      <c r="E25" s="15"/>
      <c r="F25" s="115">
        <v>2</v>
      </c>
      <c r="G25" s="15">
        <v>15.384615384615385</v>
      </c>
      <c r="H25" s="14"/>
      <c r="I25" s="13"/>
      <c r="J25" s="115">
        <v>2</v>
      </c>
      <c r="K25" s="13">
        <v>15.384615384615385</v>
      </c>
      <c r="L25" s="14"/>
      <c r="M25" s="15"/>
      <c r="N25" s="14"/>
      <c r="O25" s="15"/>
      <c r="P25" s="14"/>
      <c r="Q25" s="15"/>
      <c r="R25" s="14"/>
      <c r="S25" s="15"/>
      <c r="T25" s="44"/>
      <c r="U25" s="45"/>
      <c r="V25" s="44">
        <v>4</v>
      </c>
      <c r="W25" s="45">
        <v>30.76923076923077</v>
      </c>
      <c r="X25" s="44">
        <v>5</v>
      </c>
      <c r="Y25" s="15">
        <v>38.46153846153846</v>
      </c>
    </row>
    <row r="26" spans="1:25" s="17" customFormat="1" ht="12">
      <c r="A26" s="11">
        <v>20</v>
      </c>
      <c r="B26" s="12" t="s">
        <v>35</v>
      </c>
      <c r="C26" s="14">
        <v>35</v>
      </c>
      <c r="D26" s="115"/>
      <c r="E26" s="15"/>
      <c r="F26" s="115">
        <v>7</v>
      </c>
      <c r="G26" s="15">
        <v>20</v>
      </c>
      <c r="H26" s="14"/>
      <c r="I26" s="13"/>
      <c r="J26" s="115">
        <v>7</v>
      </c>
      <c r="K26" s="13">
        <v>20</v>
      </c>
      <c r="L26" s="14"/>
      <c r="M26" s="15"/>
      <c r="N26" s="14">
        <v>3</v>
      </c>
      <c r="O26" s="15">
        <v>8.571428571428571</v>
      </c>
      <c r="P26" s="14"/>
      <c r="Q26" s="15"/>
      <c r="R26" s="14"/>
      <c r="S26" s="15"/>
      <c r="T26" s="44"/>
      <c r="U26" s="45"/>
      <c r="V26" s="44">
        <v>4</v>
      </c>
      <c r="W26" s="45">
        <v>11.428571428571429</v>
      </c>
      <c r="X26" s="44">
        <v>14</v>
      </c>
      <c r="Y26" s="15">
        <v>40</v>
      </c>
    </row>
    <row r="27" spans="1:25" s="17" customFormat="1" ht="12">
      <c r="A27" s="11">
        <v>21</v>
      </c>
      <c r="B27" s="12" t="s">
        <v>36</v>
      </c>
      <c r="C27" s="14">
        <v>48</v>
      </c>
      <c r="D27" s="115"/>
      <c r="E27" s="15"/>
      <c r="F27" s="115">
        <v>5</v>
      </c>
      <c r="G27" s="15">
        <v>10.416666666666666</v>
      </c>
      <c r="H27" s="14"/>
      <c r="I27" s="13"/>
      <c r="J27" s="115">
        <v>15</v>
      </c>
      <c r="K27" s="13">
        <v>31.25</v>
      </c>
      <c r="L27" s="14"/>
      <c r="M27" s="15"/>
      <c r="N27" s="14">
        <v>2</v>
      </c>
      <c r="O27" s="137">
        <v>4.166666666666667</v>
      </c>
      <c r="P27" s="14"/>
      <c r="Q27" s="15"/>
      <c r="R27" s="14"/>
      <c r="S27" s="15"/>
      <c r="T27" s="44"/>
      <c r="U27" s="45"/>
      <c r="V27" s="44">
        <v>8</v>
      </c>
      <c r="W27" s="45">
        <v>16.666666666666668</v>
      </c>
      <c r="X27" s="44">
        <v>18</v>
      </c>
      <c r="Y27" s="15">
        <v>37.5</v>
      </c>
    </row>
    <row r="28" spans="1:25" s="17" customFormat="1" ht="12">
      <c r="A28" s="11">
        <v>22</v>
      </c>
      <c r="B28" s="12" t="s">
        <v>37</v>
      </c>
      <c r="C28" s="14">
        <v>36</v>
      </c>
      <c r="D28" s="115"/>
      <c r="E28" s="15"/>
      <c r="F28" s="115">
        <v>4</v>
      </c>
      <c r="G28" s="15">
        <v>11.11111111111111</v>
      </c>
      <c r="H28" s="14"/>
      <c r="I28" s="13"/>
      <c r="J28" s="115">
        <v>12</v>
      </c>
      <c r="K28" s="13">
        <v>33.333333333333336</v>
      </c>
      <c r="L28" s="14"/>
      <c r="M28" s="15"/>
      <c r="N28" s="14"/>
      <c r="O28" s="15"/>
      <c r="P28" s="14"/>
      <c r="Q28" s="15"/>
      <c r="R28" s="14"/>
      <c r="S28" s="15"/>
      <c r="T28" s="44"/>
      <c r="U28" s="45"/>
      <c r="V28" s="44">
        <v>7</v>
      </c>
      <c r="W28" s="45">
        <v>19.444444444444443</v>
      </c>
      <c r="X28" s="44">
        <v>13</v>
      </c>
      <c r="Y28" s="15">
        <v>36.111111111111114</v>
      </c>
    </row>
    <row r="29" spans="1:25" s="17" customFormat="1" ht="12">
      <c r="A29" s="11">
        <v>23</v>
      </c>
      <c r="B29" s="12" t="s">
        <v>38</v>
      </c>
      <c r="C29" s="14">
        <v>262</v>
      </c>
      <c r="D29" s="115">
        <v>1</v>
      </c>
      <c r="E29" s="15">
        <v>0.3816793893129771</v>
      </c>
      <c r="F29" s="115">
        <v>50</v>
      </c>
      <c r="G29" s="15">
        <v>19.083969465648856</v>
      </c>
      <c r="H29" s="14"/>
      <c r="I29" s="13"/>
      <c r="J29" s="115">
        <v>87</v>
      </c>
      <c r="K29" s="13">
        <v>33.20610687022901</v>
      </c>
      <c r="L29" s="14"/>
      <c r="M29" s="15"/>
      <c r="N29" s="14">
        <v>3</v>
      </c>
      <c r="O29" s="15">
        <v>1.1450381679389312</v>
      </c>
      <c r="P29" s="14"/>
      <c r="Q29" s="15"/>
      <c r="R29" s="14"/>
      <c r="S29" s="15"/>
      <c r="T29" s="44"/>
      <c r="U29" s="45"/>
      <c r="V29" s="44">
        <v>40</v>
      </c>
      <c r="W29" s="45">
        <v>15.267175572519085</v>
      </c>
      <c r="X29" s="44">
        <v>81</v>
      </c>
      <c r="Y29" s="15">
        <v>30.916030534351144</v>
      </c>
    </row>
    <row r="30" spans="1:25" s="17" customFormat="1" ht="12">
      <c r="A30" s="11">
        <v>24</v>
      </c>
      <c r="B30" s="12" t="s">
        <v>39</v>
      </c>
      <c r="C30" s="14">
        <v>63</v>
      </c>
      <c r="D30" s="115"/>
      <c r="E30" s="15"/>
      <c r="F30" s="115">
        <v>10</v>
      </c>
      <c r="G30" s="15">
        <v>15.873015873015873</v>
      </c>
      <c r="H30" s="14"/>
      <c r="I30" s="13"/>
      <c r="J30" s="115">
        <v>19</v>
      </c>
      <c r="K30" s="13">
        <v>30.158730158730158</v>
      </c>
      <c r="L30" s="14"/>
      <c r="M30" s="15"/>
      <c r="N30" s="14">
        <v>1</v>
      </c>
      <c r="O30" s="137">
        <v>1.5873015873015872</v>
      </c>
      <c r="P30" s="14"/>
      <c r="Q30" s="15"/>
      <c r="R30" s="14"/>
      <c r="S30" s="15"/>
      <c r="T30" s="44"/>
      <c r="U30" s="45"/>
      <c r="V30" s="44">
        <v>17</v>
      </c>
      <c r="W30" s="45">
        <v>26.984126984126984</v>
      </c>
      <c r="X30" s="44">
        <v>16</v>
      </c>
      <c r="Y30" s="15">
        <v>25.396825396825395</v>
      </c>
    </row>
    <row r="31" spans="1:25" s="17" customFormat="1" ht="12.75" customHeight="1">
      <c r="A31" s="11">
        <v>25</v>
      </c>
      <c r="B31" s="12" t="s">
        <v>40</v>
      </c>
      <c r="C31" s="14">
        <v>90</v>
      </c>
      <c r="D31" s="115"/>
      <c r="E31" s="15"/>
      <c r="F31" s="115">
        <v>6</v>
      </c>
      <c r="G31" s="15">
        <v>6.666666666666667</v>
      </c>
      <c r="H31" s="14"/>
      <c r="I31" s="13"/>
      <c r="J31" s="115">
        <v>25</v>
      </c>
      <c r="K31" s="13">
        <v>27.77777777777778</v>
      </c>
      <c r="L31" s="14"/>
      <c r="M31" s="15"/>
      <c r="N31" s="14">
        <v>1</v>
      </c>
      <c r="O31" s="137">
        <v>1.1111111111111112</v>
      </c>
      <c r="P31" s="14"/>
      <c r="Q31" s="15"/>
      <c r="R31" s="14"/>
      <c r="S31" s="15"/>
      <c r="T31" s="44"/>
      <c r="U31" s="45"/>
      <c r="V31" s="44">
        <v>20</v>
      </c>
      <c r="W31" s="45">
        <v>22.22222222222222</v>
      </c>
      <c r="X31" s="44">
        <v>38</v>
      </c>
      <c r="Y31" s="15">
        <v>42.22222222222222</v>
      </c>
    </row>
    <row r="32" spans="1:25" s="17" customFormat="1" ht="12">
      <c r="A32" s="11">
        <v>26</v>
      </c>
      <c r="B32" s="12" t="s">
        <v>41</v>
      </c>
      <c r="C32" s="14">
        <v>225</v>
      </c>
      <c r="D32" s="115">
        <v>2</v>
      </c>
      <c r="E32" s="15">
        <v>0.8888888888888888</v>
      </c>
      <c r="F32" s="115">
        <v>35</v>
      </c>
      <c r="G32" s="15">
        <v>15.555555555555555</v>
      </c>
      <c r="H32" s="14"/>
      <c r="I32" s="13"/>
      <c r="J32" s="115">
        <v>70</v>
      </c>
      <c r="K32" s="13">
        <v>31.11111111111111</v>
      </c>
      <c r="L32" s="14"/>
      <c r="M32" s="15"/>
      <c r="N32" s="14">
        <v>3</v>
      </c>
      <c r="O32" s="137">
        <v>1.3333333333333333</v>
      </c>
      <c r="P32" s="14"/>
      <c r="Q32" s="15"/>
      <c r="R32" s="14"/>
      <c r="S32" s="15"/>
      <c r="T32" s="44"/>
      <c r="U32" s="45"/>
      <c r="V32" s="44">
        <v>58</v>
      </c>
      <c r="W32" s="45">
        <v>25.77777777777778</v>
      </c>
      <c r="X32" s="44">
        <v>57</v>
      </c>
      <c r="Y32" s="15">
        <v>25.333333333333332</v>
      </c>
    </row>
    <row r="33" spans="1:25" s="17" customFormat="1" ht="12">
      <c r="A33" s="11">
        <v>27</v>
      </c>
      <c r="B33" s="12" t="s">
        <v>42</v>
      </c>
      <c r="C33" s="14">
        <v>53</v>
      </c>
      <c r="D33" s="115">
        <v>1</v>
      </c>
      <c r="E33" s="15">
        <v>1.8867924528301887</v>
      </c>
      <c r="F33" s="115">
        <v>4</v>
      </c>
      <c r="G33" s="15">
        <v>7.547169811320755</v>
      </c>
      <c r="H33" s="14"/>
      <c r="I33" s="13"/>
      <c r="J33" s="115">
        <v>17</v>
      </c>
      <c r="K33" s="13">
        <v>32.075471698113205</v>
      </c>
      <c r="L33" s="14"/>
      <c r="M33" s="15"/>
      <c r="N33" s="14"/>
      <c r="O33" s="15"/>
      <c r="P33" s="14"/>
      <c r="Q33" s="15"/>
      <c r="R33" s="14"/>
      <c r="S33" s="15"/>
      <c r="T33" s="44"/>
      <c r="U33" s="45"/>
      <c r="V33" s="44">
        <v>14</v>
      </c>
      <c r="W33" s="45">
        <v>26.41509433962264</v>
      </c>
      <c r="X33" s="44">
        <v>17</v>
      </c>
      <c r="Y33" s="15">
        <v>32.075471698113205</v>
      </c>
    </row>
    <row r="34" spans="1:25" s="17" customFormat="1" ht="12">
      <c r="A34" s="11">
        <v>28</v>
      </c>
      <c r="B34" s="12" t="s">
        <v>43</v>
      </c>
      <c r="C34" s="14">
        <v>69</v>
      </c>
      <c r="D34" s="115"/>
      <c r="E34" s="15"/>
      <c r="F34" s="115">
        <v>12</v>
      </c>
      <c r="G34" s="15">
        <v>17.391304347826086</v>
      </c>
      <c r="H34" s="14"/>
      <c r="I34" s="13"/>
      <c r="J34" s="115">
        <v>7</v>
      </c>
      <c r="K34" s="13">
        <v>10.144927536231885</v>
      </c>
      <c r="L34" s="14"/>
      <c r="M34" s="15"/>
      <c r="N34" s="14">
        <v>2</v>
      </c>
      <c r="O34" s="15">
        <v>2.898550724637681</v>
      </c>
      <c r="P34" s="14"/>
      <c r="Q34" s="15"/>
      <c r="R34" s="14"/>
      <c r="S34" s="15"/>
      <c r="T34" s="44"/>
      <c r="U34" s="45"/>
      <c r="V34" s="44">
        <v>25</v>
      </c>
      <c r="W34" s="45">
        <v>36.231884057971016</v>
      </c>
      <c r="X34" s="44">
        <v>23</v>
      </c>
      <c r="Y34" s="15">
        <v>33.333333333333336</v>
      </c>
    </row>
    <row r="35" spans="1:25" s="17" customFormat="1" ht="12">
      <c r="A35" s="11">
        <v>29</v>
      </c>
      <c r="B35" s="12" t="s">
        <v>44</v>
      </c>
      <c r="C35" s="14">
        <v>60</v>
      </c>
      <c r="D35" s="115">
        <v>1</v>
      </c>
      <c r="E35" s="15">
        <v>1.6666666666666667</v>
      </c>
      <c r="F35" s="115">
        <v>5</v>
      </c>
      <c r="G35" s="15">
        <v>8.333333333333334</v>
      </c>
      <c r="H35" s="14"/>
      <c r="I35" s="13"/>
      <c r="J35" s="115">
        <v>23</v>
      </c>
      <c r="K35" s="13">
        <v>38.333333333333336</v>
      </c>
      <c r="L35" s="14"/>
      <c r="M35" s="15"/>
      <c r="N35" s="14">
        <v>1</v>
      </c>
      <c r="O35" s="15">
        <v>1.6666666666666667</v>
      </c>
      <c r="P35" s="14"/>
      <c r="Q35" s="15"/>
      <c r="R35" s="14"/>
      <c r="S35" s="15"/>
      <c r="T35" s="44"/>
      <c r="U35" s="45"/>
      <c r="V35" s="44">
        <v>10</v>
      </c>
      <c r="W35" s="45">
        <v>16.666666666666668</v>
      </c>
      <c r="X35" s="44">
        <v>20</v>
      </c>
      <c r="Y35" s="15">
        <v>33.333333333333336</v>
      </c>
    </row>
    <row r="36" spans="1:25" s="17" customFormat="1" ht="12">
      <c r="A36" s="11">
        <v>30</v>
      </c>
      <c r="B36" s="12" t="s">
        <v>45</v>
      </c>
      <c r="C36" s="14">
        <v>51</v>
      </c>
      <c r="D36" s="115"/>
      <c r="E36" s="15"/>
      <c r="F36" s="115">
        <v>14</v>
      </c>
      <c r="G36" s="15">
        <v>27.45098039215686</v>
      </c>
      <c r="H36" s="14"/>
      <c r="I36" s="13"/>
      <c r="J36" s="115">
        <v>7</v>
      </c>
      <c r="K36" s="13">
        <v>13.72549019607843</v>
      </c>
      <c r="L36" s="14"/>
      <c r="M36" s="15"/>
      <c r="N36" s="14"/>
      <c r="O36" s="15"/>
      <c r="P36" s="14"/>
      <c r="Q36" s="15"/>
      <c r="R36" s="14"/>
      <c r="S36" s="15"/>
      <c r="T36" s="44"/>
      <c r="U36" s="45"/>
      <c r="V36" s="44">
        <v>4</v>
      </c>
      <c r="W36" s="45">
        <v>7.8431372549019605</v>
      </c>
      <c r="X36" s="44">
        <v>26</v>
      </c>
      <c r="Y36" s="15">
        <v>50.98039215686274</v>
      </c>
    </row>
    <row r="37" spans="1:25" s="17" customFormat="1" ht="12">
      <c r="A37" s="11">
        <v>31</v>
      </c>
      <c r="B37" s="12" t="s">
        <v>46</v>
      </c>
      <c r="C37" s="14">
        <v>53</v>
      </c>
      <c r="D37" s="115"/>
      <c r="E37" s="15"/>
      <c r="F37" s="115">
        <v>4</v>
      </c>
      <c r="G37" s="15">
        <v>7.547169811320755</v>
      </c>
      <c r="H37" s="14"/>
      <c r="I37" s="13"/>
      <c r="J37" s="115">
        <v>18</v>
      </c>
      <c r="K37" s="13">
        <v>33.9622641509434</v>
      </c>
      <c r="L37" s="14"/>
      <c r="M37" s="15"/>
      <c r="N37" s="14"/>
      <c r="O37" s="15"/>
      <c r="P37" s="11"/>
      <c r="Q37" s="15"/>
      <c r="R37" s="14"/>
      <c r="S37" s="15"/>
      <c r="T37" s="44"/>
      <c r="U37" s="45"/>
      <c r="V37" s="44">
        <v>12</v>
      </c>
      <c r="W37" s="45">
        <v>22.641509433962263</v>
      </c>
      <c r="X37" s="44">
        <v>19</v>
      </c>
      <c r="Y37" s="15">
        <v>35.84905660377358</v>
      </c>
    </row>
    <row r="38" spans="1:25" s="17" customFormat="1" ht="12">
      <c r="A38" s="11">
        <v>32</v>
      </c>
      <c r="B38" s="12" t="s">
        <v>47</v>
      </c>
      <c r="C38" s="14">
        <v>25</v>
      </c>
      <c r="D38" s="115">
        <v>1</v>
      </c>
      <c r="E38" s="15">
        <v>4</v>
      </c>
      <c r="F38" s="115">
        <v>2</v>
      </c>
      <c r="G38" s="15">
        <v>8</v>
      </c>
      <c r="H38" s="19"/>
      <c r="I38" s="13"/>
      <c r="J38" s="116">
        <v>3</v>
      </c>
      <c r="K38" s="13">
        <v>12</v>
      </c>
      <c r="L38" s="14"/>
      <c r="M38" s="15"/>
      <c r="N38" s="19"/>
      <c r="O38" s="15"/>
      <c r="P38" s="19"/>
      <c r="Q38" s="15"/>
      <c r="R38" s="14"/>
      <c r="S38" s="15"/>
      <c r="T38" s="44"/>
      <c r="U38" s="45"/>
      <c r="V38" s="44">
        <v>6</v>
      </c>
      <c r="W38" s="45">
        <v>24</v>
      </c>
      <c r="X38" s="44">
        <v>13</v>
      </c>
      <c r="Y38" s="15">
        <v>52</v>
      </c>
    </row>
    <row r="39" spans="1:25" s="17" customFormat="1" ht="12">
      <c r="A39" s="11">
        <v>33</v>
      </c>
      <c r="B39" s="12" t="s">
        <v>48</v>
      </c>
      <c r="C39" s="14">
        <v>19</v>
      </c>
      <c r="D39" s="115"/>
      <c r="E39" s="15"/>
      <c r="F39" s="115">
        <v>3</v>
      </c>
      <c r="G39" s="15">
        <v>15.789473684210526</v>
      </c>
      <c r="H39" s="14"/>
      <c r="I39" s="13"/>
      <c r="J39" s="115">
        <v>7</v>
      </c>
      <c r="K39" s="13">
        <v>36.8421052631579</v>
      </c>
      <c r="L39" s="14"/>
      <c r="M39" s="15"/>
      <c r="N39" s="14"/>
      <c r="O39" s="15"/>
      <c r="P39" s="14"/>
      <c r="Q39" s="15"/>
      <c r="R39" s="14"/>
      <c r="S39" s="15"/>
      <c r="T39" s="47"/>
      <c r="U39" s="45"/>
      <c r="V39" s="47">
        <v>1</v>
      </c>
      <c r="W39" s="45">
        <v>5.2631578947368425</v>
      </c>
      <c r="X39" s="47">
        <v>8</v>
      </c>
      <c r="Y39" s="15">
        <v>42.10526315789474</v>
      </c>
    </row>
    <row r="40" spans="1:25" s="17" customFormat="1" ht="12">
      <c r="A40" s="11">
        <v>34</v>
      </c>
      <c r="B40" s="12" t="s">
        <v>49</v>
      </c>
      <c r="C40" s="14">
        <v>62</v>
      </c>
      <c r="D40" s="115">
        <v>1</v>
      </c>
      <c r="E40" s="15">
        <v>1.6129032258064515</v>
      </c>
      <c r="F40" s="115">
        <v>11</v>
      </c>
      <c r="G40" s="15">
        <v>17.741935483870968</v>
      </c>
      <c r="H40" s="14"/>
      <c r="I40" s="13"/>
      <c r="J40" s="115">
        <v>15</v>
      </c>
      <c r="K40" s="13">
        <v>24.193548387096776</v>
      </c>
      <c r="L40" s="14"/>
      <c r="M40" s="15"/>
      <c r="N40" s="14">
        <v>1</v>
      </c>
      <c r="O40" s="15">
        <v>1.6129032258064515</v>
      </c>
      <c r="P40" s="14"/>
      <c r="Q40" s="15"/>
      <c r="R40" s="14"/>
      <c r="S40" s="15"/>
      <c r="T40" s="44"/>
      <c r="U40" s="45"/>
      <c r="V40" s="44">
        <v>15</v>
      </c>
      <c r="W40" s="45">
        <v>24.193548387096776</v>
      </c>
      <c r="X40" s="44">
        <v>19</v>
      </c>
      <c r="Y40" s="15">
        <v>30.64516129032258</v>
      </c>
    </row>
    <row r="41" spans="1:25" s="17" customFormat="1" ht="12">
      <c r="A41" s="11">
        <v>35</v>
      </c>
      <c r="B41" s="12" t="s">
        <v>50</v>
      </c>
      <c r="C41" s="14">
        <v>88</v>
      </c>
      <c r="D41" s="115"/>
      <c r="E41" s="15"/>
      <c r="F41" s="115">
        <v>12</v>
      </c>
      <c r="G41" s="15">
        <v>13.636363636363637</v>
      </c>
      <c r="H41" s="14"/>
      <c r="I41" s="13"/>
      <c r="J41" s="115">
        <v>12</v>
      </c>
      <c r="K41" s="13">
        <v>13.636363636363637</v>
      </c>
      <c r="L41" s="14"/>
      <c r="M41" s="15"/>
      <c r="N41" s="14">
        <v>1</v>
      </c>
      <c r="O41" s="15">
        <v>1.1363636363636365</v>
      </c>
      <c r="P41" s="14"/>
      <c r="Q41" s="15"/>
      <c r="R41" s="14"/>
      <c r="S41" s="15"/>
      <c r="T41" s="44"/>
      <c r="U41" s="45"/>
      <c r="V41" s="44">
        <v>27</v>
      </c>
      <c r="W41" s="45">
        <v>30.681818181818183</v>
      </c>
      <c r="X41" s="44">
        <v>36</v>
      </c>
      <c r="Y41" s="15">
        <v>40.90909090909091</v>
      </c>
    </row>
    <row r="42" spans="1:25" s="17" customFormat="1" ht="12">
      <c r="A42" s="11">
        <v>36</v>
      </c>
      <c r="B42" s="12" t="s">
        <v>51</v>
      </c>
      <c r="C42" s="14">
        <v>40</v>
      </c>
      <c r="D42" s="115"/>
      <c r="E42" s="15"/>
      <c r="F42" s="115">
        <v>19</v>
      </c>
      <c r="G42" s="15">
        <v>47.5</v>
      </c>
      <c r="H42" s="14"/>
      <c r="I42" s="13"/>
      <c r="J42" s="115">
        <v>9</v>
      </c>
      <c r="K42" s="13">
        <v>22.5</v>
      </c>
      <c r="L42" s="14"/>
      <c r="M42" s="15"/>
      <c r="N42" s="14"/>
      <c r="O42" s="15"/>
      <c r="P42" s="14"/>
      <c r="Q42" s="15"/>
      <c r="R42" s="14"/>
      <c r="S42" s="15"/>
      <c r="T42" s="44"/>
      <c r="U42" s="45"/>
      <c r="V42" s="44">
        <v>9</v>
      </c>
      <c r="W42" s="45">
        <v>22.5</v>
      </c>
      <c r="X42" s="44">
        <v>3</v>
      </c>
      <c r="Y42" s="15">
        <v>7.5</v>
      </c>
    </row>
    <row r="43" spans="1:25" s="17" customFormat="1" ht="12">
      <c r="A43" s="11">
        <v>37</v>
      </c>
      <c r="B43" s="12" t="s">
        <v>52</v>
      </c>
      <c r="C43" s="14">
        <v>50</v>
      </c>
      <c r="D43" s="115"/>
      <c r="E43" s="15"/>
      <c r="F43" s="115">
        <v>14</v>
      </c>
      <c r="G43" s="15">
        <v>28</v>
      </c>
      <c r="H43" s="14"/>
      <c r="I43" s="13"/>
      <c r="J43" s="115">
        <v>13</v>
      </c>
      <c r="K43" s="13">
        <v>26</v>
      </c>
      <c r="L43" s="14"/>
      <c r="M43" s="15"/>
      <c r="N43" s="14">
        <v>1</v>
      </c>
      <c r="O43" s="15">
        <v>2</v>
      </c>
      <c r="P43" s="14"/>
      <c r="Q43" s="15"/>
      <c r="R43" s="14"/>
      <c r="S43" s="15"/>
      <c r="T43" s="44"/>
      <c r="U43" s="45"/>
      <c r="V43" s="44">
        <v>15</v>
      </c>
      <c r="W43" s="45">
        <v>30</v>
      </c>
      <c r="X43" s="44">
        <v>7</v>
      </c>
      <c r="Y43" s="15">
        <v>14</v>
      </c>
    </row>
    <row r="44" spans="1:25" s="17" customFormat="1" ht="12">
      <c r="A44" s="11">
        <v>38</v>
      </c>
      <c r="B44" s="12" t="s">
        <v>53</v>
      </c>
      <c r="C44" s="14">
        <v>283</v>
      </c>
      <c r="D44" s="115">
        <v>1</v>
      </c>
      <c r="E44" s="15">
        <v>0.35335689045936397</v>
      </c>
      <c r="F44" s="115">
        <v>57</v>
      </c>
      <c r="G44" s="15">
        <v>20.141342756183747</v>
      </c>
      <c r="H44" s="14"/>
      <c r="I44" s="13"/>
      <c r="J44" s="115">
        <v>71</v>
      </c>
      <c r="K44" s="13">
        <v>25.08833922261484</v>
      </c>
      <c r="L44" s="14"/>
      <c r="M44" s="15"/>
      <c r="N44" s="14"/>
      <c r="O44" s="15"/>
      <c r="P44" s="14"/>
      <c r="Q44" s="15"/>
      <c r="R44" s="14"/>
      <c r="S44" s="15"/>
      <c r="T44" s="44"/>
      <c r="U44" s="45"/>
      <c r="V44" s="44">
        <v>114</v>
      </c>
      <c r="W44" s="45">
        <v>40.28268551236749</v>
      </c>
      <c r="X44" s="44">
        <v>40</v>
      </c>
      <c r="Y44" s="15">
        <v>14.134275618374557</v>
      </c>
    </row>
    <row r="45" spans="1:25" s="17" customFormat="1" ht="12">
      <c r="A45" s="11">
        <v>39</v>
      </c>
      <c r="B45" s="12" t="s">
        <v>54</v>
      </c>
      <c r="C45" s="14">
        <v>290</v>
      </c>
      <c r="D45" s="115">
        <v>3</v>
      </c>
      <c r="E45" s="15">
        <v>1.0344827586206897</v>
      </c>
      <c r="F45" s="115">
        <v>40</v>
      </c>
      <c r="G45" s="15">
        <v>13.793103448275861</v>
      </c>
      <c r="H45" s="14"/>
      <c r="I45" s="13"/>
      <c r="J45" s="115">
        <v>105</v>
      </c>
      <c r="K45" s="13">
        <v>36.206896551724135</v>
      </c>
      <c r="L45" s="14"/>
      <c r="M45" s="15"/>
      <c r="N45" s="14">
        <v>3</v>
      </c>
      <c r="O45" s="15">
        <v>1.0344827586206897</v>
      </c>
      <c r="P45" s="14"/>
      <c r="Q45" s="15"/>
      <c r="R45" s="14"/>
      <c r="S45" s="15"/>
      <c r="T45" s="44"/>
      <c r="U45" s="45"/>
      <c r="V45" s="44">
        <v>56</v>
      </c>
      <c r="W45" s="45">
        <v>19.310344827586206</v>
      </c>
      <c r="X45" s="44">
        <v>83</v>
      </c>
      <c r="Y45" s="15">
        <v>28.620689655172413</v>
      </c>
    </row>
    <row r="46" spans="1:25" s="17" customFormat="1" ht="12">
      <c r="A46" s="11">
        <v>40</v>
      </c>
      <c r="B46" s="12" t="s">
        <v>250</v>
      </c>
      <c r="C46" s="14">
        <v>27</v>
      </c>
      <c r="D46" s="115">
        <v>3</v>
      </c>
      <c r="E46" s="15">
        <v>11.11111111111111</v>
      </c>
      <c r="F46" s="115">
        <v>1</v>
      </c>
      <c r="G46" s="15">
        <v>3.7037037037037037</v>
      </c>
      <c r="H46" s="14"/>
      <c r="I46" s="13"/>
      <c r="J46" s="115">
        <v>8</v>
      </c>
      <c r="K46" s="13">
        <v>29.62962962962963</v>
      </c>
      <c r="L46" s="14"/>
      <c r="M46" s="15"/>
      <c r="N46" s="14"/>
      <c r="O46" s="15"/>
      <c r="P46" s="14"/>
      <c r="Q46" s="15"/>
      <c r="R46" s="14"/>
      <c r="S46" s="15"/>
      <c r="T46" s="44"/>
      <c r="U46" s="45"/>
      <c r="V46" s="44">
        <v>7</v>
      </c>
      <c r="W46" s="45">
        <v>25.925925925925927</v>
      </c>
      <c r="X46" s="44">
        <v>8</v>
      </c>
      <c r="Y46" s="15">
        <v>29.62962962962963</v>
      </c>
    </row>
    <row r="47" spans="1:25" s="17" customFormat="1" ht="12">
      <c r="A47" s="11">
        <v>41</v>
      </c>
      <c r="B47" s="12" t="s">
        <v>55</v>
      </c>
      <c r="C47" s="14">
        <v>226</v>
      </c>
      <c r="D47" s="115">
        <v>2</v>
      </c>
      <c r="E47" s="15">
        <v>0.8849557522123894</v>
      </c>
      <c r="F47" s="115">
        <v>47</v>
      </c>
      <c r="G47" s="15">
        <v>20.79646017699115</v>
      </c>
      <c r="H47" s="14"/>
      <c r="I47" s="13"/>
      <c r="J47" s="115">
        <v>60</v>
      </c>
      <c r="K47" s="13">
        <v>26.548672566371682</v>
      </c>
      <c r="L47" s="14"/>
      <c r="M47" s="15"/>
      <c r="N47" s="14">
        <v>1</v>
      </c>
      <c r="O47" s="15">
        <v>0.4424778761061947</v>
      </c>
      <c r="P47" s="14"/>
      <c r="Q47" s="15"/>
      <c r="R47" s="14"/>
      <c r="S47" s="15"/>
      <c r="T47" s="44"/>
      <c r="U47" s="45"/>
      <c r="V47" s="44">
        <v>59</v>
      </c>
      <c r="W47" s="45">
        <v>26.106194690265486</v>
      </c>
      <c r="X47" s="44">
        <v>57</v>
      </c>
      <c r="Y47" s="15">
        <v>25.221238938053098</v>
      </c>
    </row>
    <row r="48" spans="1:25" s="17" customFormat="1" ht="12">
      <c r="A48" s="11">
        <v>42</v>
      </c>
      <c r="B48" s="12" t="s">
        <v>56</v>
      </c>
      <c r="C48" s="14">
        <v>409</v>
      </c>
      <c r="D48" s="115">
        <v>4</v>
      </c>
      <c r="E48" s="15">
        <v>0.9779951100244498</v>
      </c>
      <c r="F48" s="115">
        <v>77</v>
      </c>
      <c r="G48" s="15">
        <v>18.82640586797066</v>
      </c>
      <c r="H48" s="14"/>
      <c r="I48" s="13"/>
      <c r="J48" s="115">
        <v>109</v>
      </c>
      <c r="K48" s="13">
        <v>26.65036674816626</v>
      </c>
      <c r="L48" s="14"/>
      <c r="M48" s="15"/>
      <c r="N48" s="14">
        <v>1</v>
      </c>
      <c r="O48" s="15">
        <v>0.24449877750611246</v>
      </c>
      <c r="P48" s="14"/>
      <c r="Q48" s="15"/>
      <c r="R48" s="14"/>
      <c r="S48" s="15"/>
      <c r="T48" s="44"/>
      <c r="U48" s="45"/>
      <c r="V48" s="44">
        <v>119</v>
      </c>
      <c r="W48" s="45">
        <v>29.095354523227385</v>
      </c>
      <c r="X48" s="44">
        <v>99</v>
      </c>
      <c r="Y48" s="15">
        <v>24.205378973105134</v>
      </c>
    </row>
    <row r="49" spans="1:25" s="17" customFormat="1" ht="12">
      <c r="A49" s="11">
        <v>43</v>
      </c>
      <c r="B49" s="12" t="s">
        <v>57</v>
      </c>
      <c r="C49" s="14">
        <v>144</v>
      </c>
      <c r="D49" s="115">
        <v>3</v>
      </c>
      <c r="E49" s="15">
        <v>2.0833333333333335</v>
      </c>
      <c r="F49" s="115">
        <v>13</v>
      </c>
      <c r="G49" s="15">
        <v>9.027777777777779</v>
      </c>
      <c r="H49" s="14"/>
      <c r="I49" s="13"/>
      <c r="J49" s="115">
        <v>25</v>
      </c>
      <c r="K49" s="13">
        <v>17.36111111111111</v>
      </c>
      <c r="L49" s="14"/>
      <c r="M49" s="15"/>
      <c r="N49" s="14">
        <v>2</v>
      </c>
      <c r="O49" s="137">
        <v>1.3888888888888888</v>
      </c>
      <c r="P49" s="14"/>
      <c r="Q49" s="15"/>
      <c r="R49" s="14"/>
      <c r="S49" s="15"/>
      <c r="T49" s="44"/>
      <c r="U49" s="45"/>
      <c r="V49" s="44">
        <v>42</v>
      </c>
      <c r="W49" s="45">
        <v>29.166666666666668</v>
      </c>
      <c r="X49" s="44">
        <v>59</v>
      </c>
      <c r="Y49" s="15">
        <v>40.97222222222222</v>
      </c>
    </row>
    <row r="50" spans="1:25" s="17" customFormat="1" ht="12">
      <c r="A50" s="11">
        <v>44</v>
      </c>
      <c r="B50" s="12" t="s">
        <v>58</v>
      </c>
      <c r="C50" s="14">
        <v>56</v>
      </c>
      <c r="D50" s="115"/>
      <c r="E50" s="15"/>
      <c r="F50" s="115">
        <v>12</v>
      </c>
      <c r="G50" s="15">
        <v>21.428571428571427</v>
      </c>
      <c r="H50" s="14"/>
      <c r="I50" s="13"/>
      <c r="J50" s="115">
        <v>14</v>
      </c>
      <c r="K50" s="13">
        <v>25</v>
      </c>
      <c r="L50" s="14"/>
      <c r="M50" s="15"/>
      <c r="N50" s="14"/>
      <c r="O50" s="15"/>
      <c r="P50" s="14"/>
      <c r="Q50" s="15"/>
      <c r="R50" s="14"/>
      <c r="S50" s="15"/>
      <c r="T50" s="44"/>
      <c r="U50" s="45"/>
      <c r="V50" s="44">
        <v>17</v>
      </c>
      <c r="W50" s="45">
        <v>30.357142857142858</v>
      </c>
      <c r="X50" s="44">
        <v>13</v>
      </c>
      <c r="Y50" s="15">
        <v>23.214285714285715</v>
      </c>
    </row>
    <row r="51" spans="1:25" s="17" customFormat="1" ht="12">
      <c r="A51" s="11">
        <v>45</v>
      </c>
      <c r="B51" s="12" t="s">
        <v>59</v>
      </c>
      <c r="C51" s="14">
        <v>50</v>
      </c>
      <c r="D51" s="115"/>
      <c r="E51" s="15"/>
      <c r="F51" s="115">
        <v>2</v>
      </c>
      <c r="G51" s="15">
        <v>4</v>
      </c>
      <c r="H51" s="14"/>
      <c r="I51" s="13"/>
      <c r="J51" s="115">
        <v>7</v>
      </c>
      <c r="K51" s="13">
        <v>14</v>
      </c>
      <c r="L51" s="14"/>
      <c r="M51" s="15"/>
      <c r="N51" s="14"/>
      <c r="O51" s="15"/>
      <c r="P51" s="14"/>
      <c r="Q51" s="15"/>
      <c r="R51" s="14"/>
      <c r="S51" s="15"/>
      <c r="T51" s="44"/>
      <c r="U51" s="45"/>
      <c r="V51" s="44">
        <v>19</v>
      </c>
      <c r="W51" s="45">
        <v>38</v>
      </c>
      <c r="X51" s="44">
        <v>22</v>
      </c>
      <c r="Y51" s="15">
        <v>44</v>
      </c>
    </row>
    <row r="52" spans="1:25" s="17" customFormat="1" ht="12">
      <c r="A52" s="11">
        <v>46</v>
      </c>
      <c r="B52" s="12" t="s">
        <v>60</v>
      </c>
      <c r="C52" s="14">
        <v>22</v>
      </c>
      <c r="D52" s="115"/>
      <c r="E52" s="15"/>
      <c r="F52" s="115">
        <v>4</v>
      </c>
      <c r="G52" s="15">
        <v>18.181818181818183</v>
      </c>
      <c r="H52" s="14"/>
      <c r="I52" s="13"/>
      <c r="J52" s="115">
        <v>5</v>
      </c>
      <c r="K52" s="13">
        <v>22.727272727272727</v>
      </c>
      <c r="L52" s="14"/>
      <c r="M52" s="15"/>
      <c r="N52" s="14">
        <v>2</v>
      </c>
      <c r="O52" s="137">
        <v>9.090909090909092</v>
      </c>
      <c r="P52" s="14"/>
      <c r="Q52" s="15"/>
      <c r="R52" s="14"/>
      <c r="S52" s="15"/>
      <c r="T52" s="44"/>
      <c r="U52" s="45"/>
      <c r="V52" s="44">
        <v>5</v>
      </c>
      <c r="W52" s="45">
        <v>22.727272727272727</v>
      </c>
      <c r="X52" s="44">
        <v>6</v>
      </c>
      <c r="Y52" s="15">
        <v>27.272727272727273</v>
      </c>
    </row>
    <row r="53" spans="1:25" s="17" customFormat="1" ht="12">
      <c r="A53" s="11">
        <v>47</v>
      </c>
      <c r="B53" s="12" t="s">
        <v>61</v>
      </c>
      <c r="C53" s="14">
        <v>233</v>
      </c>
      <c r="D53" s="115">
        <v>2</v>
      </c>
      <c r="E53" s="15">
        <v>0.8583690987124464</v>
      </c>
      <c r="F53" s="115">
        <v>49</v>
      </c>
      <c r="G53" s="15">
        <v>21.030042918454935</v>
      </c>
      <c r="H53" s="14"/>
      <c r="I53" s="13"/>
      <c r="J53" s="115">
        <v>71</v>
      </c>
      <c r="K53" s="13">
        <v>30.472103004291846</v>
      </c>
      <c r="L53" s="14"/>
      <c r="M53" s="15"/>
      <c r="N53" s="14">
        <v>1</v>
      </c>
      <c r="O53" s="137">
        <v>0.4291845493562232</v>
      </c>
      <c r="P53" s="14"/>
      <c r="Q53" s="15"/>
      <c r="R53" s="14"/>
      <c r="S53" s="15"/>
      <c r="T53" s="44"/>
      <c r="U53" s="45"/>
      <c r="V53" s="44">
        <v>66</v>
      </c>
      <c r="W53" s="45">
        <v>28.326180257510728</v>
      </c>
      <c r="X53" s="44">
        <v>44</v>
      </c>
      <c r="Y53" s="15">
        <v>18.88412017167382</v>
      </c>
    </row>
    <row r="54" spans="1:25" s="17" customFormat="1" ht="12">
      <c r="A54" s="11">
        <v>48</v>
      </c>
      <c r="B54" s="12" t="s">
        <v>62</v>
      </c>
      <c r="C54" s="14">
        <v>108</v>
      </c>
      <c r="D54" s="115">
        <v>2</v>
      </c>
      <c r="E54" s="15">
        <v>1.8518518518518519</v>
      </c>
      <c r="F54" s="115">
        <v>23</v>
      </c>
      <c r="G54" s="15">
        <v>21.296296296296298</v>
      </c>
      <c r="H54" s="14"/>
      <c r="I54" s="13"/>
      <c r="J54" s="115">
        <v>30</v>
      </c>
      <c r="K54" s="13">
        <v>27.77777777777778</v>
      </c>
      <c r="L54" s="14"/>
      <c r="M54" s="15"/>
      <c r="N54" s="14">
        <v>1</v>
      </c>
      <c r="O54" s="15">
        <v>0.9259259259259259</v>
      </c>
      <c r="P54" s="14"/>
      <c r="Q54" s="15"/>
      <c r="R54" s="14"/>
      <c r="S54" s="15"/>
      <c r="T54" s="44"/>
      <c r="U54" s="45"/>
      <c r="V54" s="44">
        <v>34</v>
      </c>
      <c r="W54" s="45">
        <v>31.48148148148148</v>
      </c>
      <c r="X54" s="44">
        <v>18</v>
      </c>
      <c r="Y54" s="15">
        <v>16.666666666666668</v>
      </c>
    </row>
    <row r="55" spans="1:25" s="17" customFormat="1" ht="12">
      <c r="A55" s="11">
        <v>49</v>
      </c>
      <c r="B55" s="12" t="s">
        <v>63</v>
      </c>
      <c r="C55" s="14">
        <v>41</v>
      </c>
      <c r="D55" s="115"/>
      <c r="E55" s="15"/>
      <c r="F55" s="115">
        <v>2</v>
      </c>
      <c r="G55" s="15">
        <v>4.878048780487805</v>
      </c>
      <c r="H55" s="14"/>
      <c r="I55" s="13"/>
      <c r="J55" s="115">
        <v>8</v>
      </c>
      <c r="K55" s="13">
        <v>19.51219512195122</v>
      </c>
      <c r="L55" s="14"/>
      <c r="M55" s="15"/>
      <c r="N55" s="14">
        <v>1</v>
      </c>
      <c r="O55" s="137">
        <v>2.4390243902439024</v>
      </c>
      <c r="P55" s="14"/>
      <c r="Q55" s="15"/>
      <c r="R55" s="14"/>
      <c r="S55" s="15"/>
      <c r="T55" s="44"/>
      <c r="U55" s="45"/>
      <c r="V55" s="44">
        <v>3</v>
      </c>
      <c r="W55" s="45">
        <v>7.317073170731708</v>
      </c>
      <c r="X55" s="44">
        <v>27</v>
      </c>
      <c r="Y55" s="15">
        <v>65.85365853658537</v>
      </c>
    </row>
    <row r="56" spans="1:25" s="17" customFormat="1" ht="12">
      <c r="A56" s="11">
        <v>50</v>
      </c>
      <c r="B56" s="12" t="s">
        <v>64</v>
      </c>
      <c r="C56" s="14">
        <v>57</v>
      </c>
      <c r="D56" s="115"/>
      <c r="E56" s="15"/>
      <c r="F56" s="115">
        <v>17</v>
      </c>
      <c r="G56" s="15">
        <v>29.82456140350877</v>
      </c>
      <c r="H56" s="14"/>
      <c r="I56" s="13"/>
      <c r="J56" s="115">
        <v>14</v>
      </c>
      <c r="K56" s="13">
        <v>24.56140350877193</v>
      </c>
      <c r="L56" s="14"/>
      <c r="M56" s="15"/>
      <c r="N56" s="14"/>
      <c r="O56" s="15"/>
      <c r="P56" s="14"/>
      <c r="Q56" s="15"/>
      <c r="R56" s="14"/>
      <c r="S56" s="15"/>
      <c r="T56" s="44"/>
      <c r="U56" s="45"/>
      <c r="V56" s="44">
        <v>14</v>
      </c>
      <c r="W56" s="45">
        <v>24.56140350877193</v>
      </c>
      <c r="X56" s="44">
        <v>12</v>
      </c>
      <c r="Y56" s="15">
        <v>21.05263157894737</v>
      </c>
    </row>
    <row r="57" spans="1:25" s="17" customFormat="1" ht="12">
      <c r="A57" s="11">
        <v>51</v>
      </c>
      <c r="B57" s="12" t="s">
        <v>65</v>
      </c>
      <c r="C57" s="14">
        <v>70</v>
      </c>
      <c r="D57" s="115">
        <v>3</v>
      </c>
      <c r="E57" s="15">
        <v>4.285714285714286</v>
      </c>
      <c r="F57" s="115">
        <v>18</v>
      </c>
      <c r="G57" s="15">
        <v>25.714285714285715</v>
      </c>
      <c r="H57" s="14"/>
      <c r="I57" s="13"/>
      <c r="J57" s="115">
        <v>15</v>
      </c>
      <c r="K57" s="13">
        <v>21.428571428571427</v>
      </c>
      <c r="L57" s="14"/>
      <c r="M57" s="15"/>
      <c r="N57" s="14">
        <v>1</v>
      </c>
      <c r="O57" s="137">
        <v>1.4285714285714286</v>
      </c>
      <c r="P57" s="14"/>
      <c r="Q57" s="15"/>
      <c r="R57" s="14"/>
      <c r="S57" s="15"/>
      <c r="T57" s="44"/>
      <c r="U57" s="45"/>
      <c r="V57" s="44">
        <v>24</v>
      </c>
      <c r="W57" s="45">
        <v>34.285714285714285</v>
      </c>
      <c r="X57" s="44">
        <v>9</v>
      </c>
      <c r="Y57" s="15">
        <v>12.857142857142858</v>
      </c>
    </row>
    <row r="58" spans="1:25" s="17" customFormat="1" ht="12">
      <c r="A58" s="11">
        <v>52</v>
      </c>
      <c r="B58" s="12" t="s">
        <v>66</v>
      </c>
      <c r="C58" s="14">
        <v>32</v>
      </c>
      <c r="D58" s="115"/>
      <c r="E58" s="15"/>
      <c r="F58" s="115">
        <v>9</v>
      </c>
      <c r="G58" s="15">
        <v>28.125</v>
      </c>
      <c r="H58" s="14"/>
      <c r="I58" s="13"/>
      <c r="J58" s="115">
        <v>7</v>
      </c>
      <c r="K58" s="13">
        <v>21.875</v>
      </c>
      <c r="L58" s="14"/>
      <c r="M58" s="15"/>
      <c r="N58" s="14">
        <v>1</v>
      </c>
      <c r="O58" s="137">
        <v>3.125</v>
      </c>
      <c r="P58" s="14"/>
      <c r="Q58" s="15"/>
      <c r="R58" s="14"/>
      <c r="S58" s="15"/>
      <c r="T58" s="44"/>
      <c r="U58" s="45"/>
      <c r="V58" s="44">
        <v>10</v>
      </c>
      <c r="W58" s="45">
        <v>31.25</v>
      </c>
      <c r="X58" s="44">
        <v>5</v>
      </c>
      <c r="Y58" s="15">
        <v>15.625</v>
      </c>
    </row>
    <row r="59" spans="1:25" s="141" customFormat="1" ht="12">
      <c r="A59" s="115">
        <v>53</v>
      </c>
      <c r="B59" s="138" t="s">
        <v>67</v>
      </c>
      <c r="C59" s="115">
        <v>319</v>
      </c>
      <c r="D59" s="115">
        <v>4</v>
      </c>
      <c r="E59" s="137">
        <v>1.2539184952978057</v>
      </c>
      <c r="F59" s="115">
        <v>37</v>
      </c>
      <c r="G59" s="137">
        <v>11.598746081504702</v>
      </c>
      <c r="H59" s="115"/>
      <c r="I59" s="137"/>
      <c r="J59" s="115">
        <v>90</v>
      </c>
      <c r="K59" s="137">
        <v>28.213166144200628</v>
      </c>
      <c r="L59" s="115"/>
      <c r="M59" s="137"/>
      <c r="N59" s="115">
        <v>1</v>
      </c>
      <c r="O59" s="137">
        <v>0.31347962382445144</v>
      </c>
      <c r="P59" s="115"/>
      <c r="Q59" s="137"/>
      <c r="R59" s="115"/>
      <c r="S59" s="137"/>
      <c r="T59" s="139"/>
      <c r="U59" s="140"/>
      <c r="V59" s="139">
        <v>66</v>
      </c>
      <c r="W59" s="140">
        <v>20.689655172413794</v>
      </c>
      <c r="X59" s="139">
        <v>121</v>
      </c>
      <c r="Y59" s="137">
        <v>37.93103448275862</v>
      </c>
    </row>
    <row r="60" spans="1:25" s="141" customFormat="1" ht="12">
      <c r="A60" s="115"/>
      <c r="B60" s="138" t="s">
        <v>68</v>
      </c>
      <c r="C60" s="115">
        <v>381</v>
      </c>
      <c r="D60" s="115">
        <v>3</v>
      </c>
      <c r="E60" s="15">
        <v>0.7874015748031497</v>
      </c>
      <c r="F60" s="115">
        <v>96</v>
      </c>
      <c r="G60" s="137">
        <v>25.19685039370079</v>
      </c>
      <c r="H60" s="115"/>
      <c r="I60" s="137"/>
      <c r="J60" s="115">
        <v>211</v>
      </c>
      <c r="K60" s="137">
        <v>55.38057742782152</v>
      </c>
      <c r="L60" s="115"/>
      <c r="M60" s="137"/>
      <c r="N60" s="115">
        <v>1</v>
      </c>
      <c r="O60" s="137">
        <v>0.26246719160104987</v>
      </c>
      <c r="P60" s="115"/>
      <c r="Q60" s="137"/>
      <c r="R60" s="115"/>
      <c r="S60" s="137"/>
      <c r="T60" s="139"/>
      <c r="U60" s="140"/>
      <c r="V60" s="139">
        <v>31</v>
      </c>
      <c r="W60" s="140">
        <v>8.136482939632545</v>
      </c>
      <c r="X60" s="139">
        <v>39</v>
      </c>
      <c r="Y60" s="137">
        <v>10.236220472440944</v>
      </c>
    </row>
    <row r="61" spans="1:25" s="17" customFormat="1" ht="12">
      <c r="A61" s="14">
        <v>54</v>
      </c>
      <c r="B61" s="12" t="s">
        <v>69</v>
      </c>
      <c r="C61" s="14">
        <v>217</v>
      </c>
      <c r="D61" s="115">
        <v>4</v>
      </c>
      <c r="E61" s="137">
        <v>1.8433179723502304</v>
      </c>
      <c r="F61" s="115">
        <v>33</v>
      </c>
      <c r="G61" s="137">
        <v>15.2073732718894</v>
      </c>
      <c r="H61" s="115"/>
      <c r="I61" s="137"/>
      <c r="J61" s="115">
        <v>71</v>
      </c>
      <c r="K61" s="13">
        <v>32.71889400921659</v>
      </c>
      <c r="L61" s="14"/>
      <c r="M61" s="15"/>
      <c r="N61" s="14">
        <v>1</v>
      </c>
      <c r="O61" s="15">
        <v>0.4608294930875576</v>
      </c>
      <c r="P61" s="14"/>
      <c r="Q61" s="15"/>
      <c r="R61" s="14"/>
      <c r="S61" s="15"/>
      <c r="T61" s="44"/>
      <c r="U61" s="45"/>
      <c r="V61" s="44">
        <v>51</v>
      </c>
      <c r="W61" s="45">
        <v>23.502304147465438</v>
      </c>
      <c r="X61" s="44">
        <v>57</v>
      </c>
      <c r="Y61" s="15">
        <v>26.267281105990783</v>
      </c>
    </row>
    <row r="62" spans="1:25" s="141" customFormat="1" ht="12">
      <c r="A62" s="115">
        <v>55</v>
      </c>
      <c r="B62" s="138" t="s">
        <v>70</v>
      </c>
      <c r="C62" s="115">
        <v>267</v>
      </c>
      <c r="D62" s="115">
        <v>3</v>
      </c>
      <c r="E62" s="137">
        <v>1.1235955056179776</v>
      </c>
      <c r="F62" s="115">
        <v>38</v>
      </c>
      <c r="G62" s="137">
        <v>14.232209737827715</v>
      </c>
      <c r="H62" s="115"/>
      <c r="I62" s="137"/>
      <c r="J62" s="115">
        <v>95</v>
      </c>
      <c r="K62" s="137">
        <v>35.58052434456929</v>
      </c>
      <c r="L62" s="115"/>
      <c r="M62" s="137"/>
      <c r="N62" s="115">
        <v>2</v>
      </c>
      <c r="O62" s="137">
        <v>0.7490636704119851</v>
      </c>
      <c r="P62" s="115"/>
      <c r="Q62" s="137"/>
      <c r="R62" s="115"/>
      <c r="S62" s="137"/>
      <c r="T62" s="139"/>
      <c r="U62" s="140"/>
      <c r="V62" s="139">
        <v>51</v>
      </c>
      <c r="W62" s="140">
        <v>19.10112359550562</v>
      </c>
      <c r="X62" s="139">
        <v>78</v>
      </c>
      <c r="Y62" s="137">
        <v>29.213483146067414</v>
      </c>
    </row>
    <row r="63" spans="1:25" s="141" customFormat="1" ht="12">
      <c r="A63" s="115">
        <v>56</v>
      </c>
      <c r="B63" s="138" t="s">
        <v>71</v>
      </c>
      <c r="C63" s="115">
        <v>307</v>
      </c>
      <c r="D63" s="115">
        <v>3</v>
      </c>
      <c r="E63" s="137">
        <v>0.9771986970684039</v>
      </c>
      <c r="F63" s="115">
        <v>36</v>
      </c>
      <c r="G63" s="137">
        <v>11.726384364820847</v>
      </c>
      <c r="H63" s="115"/>
      <c r="I63" s="137"/>
      <c r="J63" s="115">
        <v>118</v>
      </c>
      <c r="K63" s="137">
        <v>38.43648208469055</v>
      </c>
      <c r="L63" s="115"/>
      <c r="M63" s="137"/>
      <c r="N63" s="115">
        <v>3</v>
      </c>
      <c r="O63" s="137">
        <v>0.9771986970684039</v>
      </c>
      <c r="P63" s="115"/>
      <c r="Q63" s="137"/>
      <c r="R63" s="115"/>
      <c r="S63" s="137"/>
      <c r="T63" s="139"/>
      <c r="U63" s="140"/>
      <c r="V63" s="139">
        <v>59</v>
      </c>
      <c r="W63" s="140">
        <v>19.218241042345277</v>
      </c>
      <c r="X63" s="139">
        <v>88</v>
      </c>
      <c r="Y63" s="137">
        <v>28.664495114006513</v>
      </c>
    </row>
    <row r="64" spans="1:25" s="17" customFormat="1" ht="12">
      <c r="A64" s="14">
        <v>57</v>
      </c>
      <c r="B64" s="12" t="s">
        <v>72</v>
      </c>
      <c r="C64" s="14">
        <v>282</v>
      </c>
      <c r="D64" s="115">
        <v>2</v>
      </c>
      <c r="E64" s="15">
        <v>0.7092198581560284</v>
      </c>
      <c r="F64" s="115">
        <v>49</v>
      </c>
      <c r="G64" s="15">
        <v>17.375886524822697</v>
      </c>
      <c r="H64" s="14"/>
      <c r="I64" s="13"/>
      <c r="J64" s="115">
        <v>72</v>
      </c>
      <c r="K64" s="13">
        <v>25.53191489361702</v>
      </c>
      <c r="L64" s="14"/>
      <c r="M64" s="15"/>
      <c r="N64" s="14">
        <v>3</v>
      </c>
      <c r="O64" s="15">
        <v>1.0638297872340425</v>
      </c>
      <c r="P64" s="14"/>
      <c r="Q64" s="15"/>
      <c r="R64" s="14"/>
      <c r="S64" s="15"/>
      <c r="T64" s="44"/>
      <c r="U64" s="45"/>
      <c r="V64" s="44">
        <v>73</v>
      </c>
      <c r="W64" s="45">
        <v>25.886524822695037</v>
      </c>
      <c r="X64" s="44">
        <v>83</v>
      </c>
      <c r="Y64" s="15">
        <v>29.43262411347518</v>
      </c>
    </row>
    <row r="65" spans="1:25" s="17" customFormat="1" ht="12">
      <c r="A65" s="14">
        <v>58</v>
      </c>
      <c r="B65" s="12" t="s">
        <v>73</v>
      </c>
      <c r="C65" s="14">
        <v>224</v>
      </c>
      <c r="D65" s="115"/>
      <c r="E65" s="15"/>
      <c r="F65" s="115">
        <v>35</v>
      </c>
      <c r="G65" s="15">
        <v>15.625</v>
      </c>
      <c r="H65" s="14"/>
      <c r="I65" s="13"/>
      <c r="J65" s="115">
        <v>86</v>
      </c>
      <c r="K65" s="13">
        <v>38.392857142857146</v>
      </c>
      <c r="L65" s="14"/>
      <c r="M65" s="15"/>
      <c r="N65" s="14">
        <v>2</v>
      </c>
      <c r="O65" s="15">
        <v>0.8928571428571429</v>
      </c>
      <c r="P65" s="14"/>
      <c r="Q65" s="15"/>
      <c r="R65" s="14"/>
      <c r="S65" s="15"/>
      <c r="T65" s="44"/>
      <c r="U65" s="45"/>
      <c r="V65" s="44">
        <v>36</v>
      </c>
      <c r="W65" s="45">
        <v>16.071428571428573</v>
      </c>
      <c r="X65" s="44">
        <v>65</v>
      </c>
      <c r="Y65" s="15">
        <v>29.017857142857142</v>
      </c>
    </row>
    <row r="66" spans="1:25" s="17" customFormat="1" ht="12">
      <c r="A66" s="14">
        <v>59</v>
      </c>
      <c r="B66" s="12" t="s">
        <v>74</v>
      </c>
      <c r="C66" s="14">
        <v>350</v>
      </c>
      <c r="D66" s="115">
        <v>4</v>
      </c>
      <c r="E66" s="15">
        <v>1.1428571428571428</v>
      </c>
      <c r="F66" s="115">
        <v>44</v>
      </c>
      <c r="G66" s="15">
        <v>12.571428571428571</v>
      </c>
      <c r="H66" s="14"/>
      <c r="I66" s="13"/>
      <c r="J66" s="115">
        <v>125</v>
      </c>
      <c r="K66" s="13">
        <v>35.714285714285715</v>
      </c>
      <c r="L66" s="14"/>
      <c r="M66" s="15"/>
      <c r="N66" s="14">
        <v>11</v>
      </c>
      <c r="O66" s="15">
        <v>3.142857142857143</v>
      </c>
      <c r="P66" s="14"/>
      <c r="Q66" s="15"/>
      <c r="R66" s="14"/>
      <c r="S66" s="15"/>
      <c r="T66" s="44"/>
      <c r="U66" s="45"/>
      <c r="V66" s="44">
        <v>55</v>
      </c>
      <c r="W66" s="45">
        <v>15.714285714285714</v>
      </c>
      <c r="X66" s="44">
        <v>111</v>
      </c>
      <c r="Y66" s="15">
        <v>31.714285714285715</v>
      </c>
    </row>
    <row r="67" spans="1:25" s="17" customFormat="1" ht="12">
      <c r="A67" s="14">
        <v>60</v>
      </c>
      <c r="B67" s="12" t="s">
        <v>75</v>
      </c>
      <c r="C67" s="14">
        <v>337</v>
      </c>
      <c r="D67" s="115">
        <v>4</v>
      </c>
      <c r="E67" s="15">
        <v>1.1869436201780414</v>
      </c>
      <c r="F67" s="115">
        <v>39</v>
      </c>
      <c r="G67" s="15">
        <v>11.572700296735905</v>
      </c>
      <c r="H67" s="14"/>
      <c r="I67" s="13"/>
      <c r="J67" s="115">
        <v>112</v>
      </c>
      <c r="K67" s="13">
        <v>33.23442136498517</v>
      </c>
      <c r="L67" s="14"/>
      <c r="M67" s="15"/>
      <c r="N67" s="14">
        <v>4</v>
      </c>
      <c r="O67" s="15">
        <v>1.1869436201780414</v>
      </c>
      <c r="P67" s="14"/>
      <c r="Q67" s="15"/>
      <c r="R67" s="14"/>
      <c r="S67" s="15"/>
      <c r="T67" s="44"/>
      <c r="U67" s="45"/>
      <c r="V67" s="44">
        <v>68</v>
      </c>
      <c r="W67" s="45">
        <v>20.178041543026705</v>
      </c>
      <c r="X67" s="44">
        <v>110</v>
      </c>
      <c r="Y67" s="15">
        <v>32.640949554896146</v>
      </c>
    </row>
    <row r="68" spans="1:25" s="17" customFormat="1" ht="12">
      <c r="A68" s="277" t="s">
        <v>76</v>
      </c>
      <c r="B68" s="278"/>
      <c r="C68" s="21">
        <f>D68+F68+J68+N68+V68+X68</f>
        <v>7241</v>
      </c>
      <c r="D68" s="21">
        <f>SUM(D7:D67)</f>
        <v>64</v>
      </c>
      <c r="E68" s="22">
        <f>(D68*100)/C68</f>
        <v>0.8838558210191962</v>
      </c>
      <c r="F68" s="21">
        <f>SUM(F7:F67)</f>
        <v>1197</v>
      </c>
      <c r="G68" s="22">
        <f>(F68*100)/C68</f>
        <v>16.530865902499656</v>
      </c>
      <c r="H68" s="21"/>
      <c r="I68" s="22"/>
      <c r="J68" s="21">
        <f>SUM(J7:J67)</f>
        <v>2210</v>
      </c>
      <c r="K68" s="22">
        <f>(J68*100)/C68</f>
        <v>30.52064631956912</v>
      </c>
      <c r="L68" s="21"/>
      <c r="M68" s="22"/>
      <c r="N68" s="21">
        <f>SUM(N7:N67)</f>
        <v>83</v>
      </c>
      <c r="O68" s="22">
        <f>(N68*100)/C68</f>
        <v>1.1462505178842701</v>
      </c>
      <c r="P68" s="21"/>
      <c r="Q68" s="22"/>
      <c r="R68" s="21"/>
      <c r="S68" s="22"/>
      <c r="T68" s="48"/>
      <c r="U68" s="49"/>
      <c r="V68" s="48">
        <f>SUM(V7:V67)</f>
        <v>1575</v>
      </c>
      <c r="W68" s="49">
        <f>(V68*100)/C68</f>
        <v>21.751139345394282</v>
      </c>
      <c r="X68" s="48">
        <f>SUM(X7:X67)</f>
        <v>2112</v>
      </c>
      <c r="Y68" s="22">
        <f>(X68*100)/C68</f>
        <v>29.167242093633476</v>
      </c>
    </row>
    <row r="69" spans="22:24" s="17" customFormat="1" ht="12">
      <c r="V69" s="50"/>
      <c r="W69" s="50"/>
      <c r="X69" s="50"/>
    </row>
  </sheetData>
  <sheetProtection/>
  <autoFilter ref="A6:Y6"/>
  <mergeCells count="20">
    <mergeCell ref="O1:Y1"/>
    <mergeCell ref="A2:Y2"/>
    <mergeCell ref="A3:A5"/>
    <mergeCell ref="B3:B5"/>
    <mergeCell ref="C3:C5"/>
    <mergeCell ref="D3:M3"/>
    <mergeCell ref="N3:U3"/>
    <mergeCell ref="V3:Y3"/>
    <mergeCell ref="D4:E4"/>
    <mergeCell ref="F4:G4"/>
    <mergeCell ref="V4:W4"/>
    <mergeCell ref="X4:Y4"/>
    <mergeCell ref="A68:B68"/>
    <mergeCell ref="J4:K4"/>
    <mergeCell ref="L4:M4"/>
    <mergeCell ref="N4:O4"/>
    <mergeCell ref="P4:Q4"/>
    <mergeCell ref="R4:S4"/>
    <mergeCell ref="T4:U4"/>
    <mergeCell ref="H4:I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2023-01-30T07:34:12Z</cp:lastPrinted>
  <dcterms:created xsi:type="dcterms:W3CDTF">1996-10-08T23:32:33Z</dcterms:created>
  <dcterms:modified xsi:type="dcterms:W3CDTF">2023-01-30T07:35:33Z</dcterms:modified>
  <cp:category/>
  <cp:version/>
  <cp:contentType/>
  <cp:contentStatus/>
</cp:coreProperties>
</file>